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DIO'!$A$1:$H$23</definedName>
    <definedName name="_xlnm.Print_Area" localSheetId="1">'PLAN PRIHODA'!$A$1:$H$45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<sst xmlns="http://schemas.openxmlformats.org/spreadsheetml/2006/main" count="445" uniqueCount="256">
  <si>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</si>
  <si>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</si>
  <si>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</si>
  <si>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</si>
  <si>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</si>
  <si>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</si>
  <si>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</si>
  <si>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</si>
  <si>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</si>
  <si>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</si>
  <si>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</si>
  <si>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</si>
  <si>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</si>
  <si>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</si>
  <si>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</si>
  <si>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</si>
  <si>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</si>
  <si>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</si>
  <si>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</si>
  <si>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</si>
  <si>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</si>
  <si>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</si>
  <si>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</si>
  <si>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</si>
  <si>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</si>
  <si>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</si>
  <si>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</si>
  <si>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</si>
  <si>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</si>
  <si>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</si>
  <si>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</si>
  <si>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</si>
  <si>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</si>
  <si>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</si>
  <si>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</si>
  <si>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</si>
  <si>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</si>
  <si>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</si>
  <si>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</si>
  <si>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</si>
  <si>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</si>
  <si>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</si>
  <si>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</si>
  <si>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</si>
  <si>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</si>
  <si>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</si>
  <si>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r>
      <t>Opći prihodi i primici</t>
    </r>
    <r>
      <rPr>
        <sz val="10"/>
        <rFont val="Arial"/>
        <family val="2"/>
      </rPr>
      <t xml:space="preserve"> (od nadležnog proračuna, od imovine, od upravnih pristojbi i od kazni)</t>
    </r>
  </si>
  <si>
    <r>
      <t xml:space="preserve">Vlastiti prihodi </t>
    </r>
    <r>
      <rPr>
        <sz val="10"/>
        <rFont val="Arial"/>
        <family val="2"/>
      </rPr>
      <t>(od obavljanja poslova na tržištu koje mogu obavljati i drugi: iznajmlj.prostora, ugostit.usluge i dr.)</t>
    </r>
  </si>
  <si>
    <r>
      <t xml:space="preserve">Prihodi za posebne namjene </t>
    </r>
    <r>
      <rPr>
        <sz val="10"/>
        <rFont val="Arial"/>
        <family val="2"/>
      </rPr>
      <t>(korištenje po posebnim zakonima i propisima)</t>
    </r>
  </si>
  <si>
    <r>
      <t>Pomoći</t>
    </r>
    <r>
      <rPr>
        <sz val="10"/>
        <rFont val="Arial"/>
        <family val="2"/>
      </rPr>
      <t xml:space="preserve"> (prihodi iz nenadležnih proračuna, od inozemnih vlada, institucija EU i sl)</t>
    </r>
  </si>
  <si>
    <r>
      <t xml:space="preserve">Donacije </t>
    </r>
    <r>
      <rPr>
        <sz val="10"/>
        <rFont val="Arial"/>
        <family val="2"/>
      </rPr>
      <t>(prihodi od subjekata izvan općeg proračuna: fiz.osoba, trgovačkih društava, neprofitnih organizacija i sl)</t>
    </r>
  </si>
  <si>
    <r>
      <t xml:space="preserve">Prihodi od prodaje  nefinancijske imovine i nadoknade šteta s osnova osiguranja </t>
    </r>
    <r>
      <rPr>
        <sz val="10"/>
        <rFont val="Arial"/>
        <family val="2"/>
      </rPr>
      <t>(mogu se koristiti za kapitalne rashode i otplate kredita)</t>
    </r>
  </si>
  <si>
    <r>
      <t xml:space="preserve">Namjenski primici od zaduživanja </t>
    </r>
    <r>
      <rPr>
        <sz val="10"/>
        <rFont val="Arial"/>
        <family val="2"/>
      </rPr>
      <t>(od financ.imovine i zaduživanja, namjena je utvrđena posebnim ugovorom ili propisom)</t>
    </r>
  </si>
  <si>
    <t>Ukupno prihodi i primici za 2022.</t>
  </si>
  <si>
    <t xml:space="preserve">Program: REDOVNA DJELATNOST </t>
  </si>
  <si>
    <t>Naziv aktivnosti- ADMINISTRACIJA I UPRAVLJANJE</t>
  </si>
  <si>
    <t>A 119001</t>
  </si>
  <si>
    <t>A 120001</t>
  </si>
  <si>
    <t xml:space="preserve">Program: PROGRAMSKA DJELATNOST </t>
  </si>
  <si>
    <t>Naziv aktivnosti: REDOVNI PROGRAMI</t>
  </si>
  <si>
    <t>A 120002</t>
  </si>
  <si>
    <t>Naziv aktivnosti: POSEBNI PROGRAMI</t>
  </si>
  <si>
    <t>Nak.trošk. osobama izvan radnog odnosa</t>
  </si>
  <si>
    <t>31111</t>
  </si>
  <si>
    <t>31212</t>
  </si>
  <si>
    <t>31213</t>
  </si>
  <si>
    <t>31215</t>
  </si>
  <si>
    <t>31216</t>
  </si>
  <si>
    <t>31321</t>
  </si>
  <si>
    <t>32111</t>
  </si>
  <si>
    <t>32113</t>
  </si>
  <si>
    <t>32115</t>
  </si>
  <si>
    <t>32121</t>
  </si>
  <si>
    <t>32131</t>
  </si>
  <si>
    <t>32211</t>
  </si>
  <si>
    <t>32212</t>
  </si>
  <si>
    <t>32214</t>
  </si>
  <si>
    <t>32219</t>
  </si>
  <si>
    <t>32222</t>
  </si>
  <si>
    <t>32231</t>
  </si>
  <si>
    <t>32234</t>
  </si>
  <si>
    <t>32243</t>
  </si>
  <si>
    <t>32244</t>
  </si>
  <si>
    <t>32311</t>
  </si>
  <si>
    <t>32312</t>
  </si>
  <si>
    <t>32313</t>
  </si>
  <si>
    <t>32319</t>
  </si>
  <si>
    <t>32322</t>
  </si>
  <si>
    <t>32323</t>
  </si>
  <si>
    <t>32329</t>
  </si>
  <si>
    <t>32341</t>
  </si>
  <si>
    <t>32342</t>
  </si>
  <si>
    <t>32349</t>
  </si>
  <si>
    <t>32352</t>
  </si>
  <si>
    <t>32372</t>
  </si>
  <si>
    <t>32377</t>
  </si>
  <si>
    <t>32379</t>
  </si>
  <si>
    <t>32381</t>
  </si>
  <si>
    <t>32411</t>
  </si>
  <si>
    <t>32921</t>
  </si>
  <si>
    <t>32922</t>
  </si>
  <si>
    <t>32923</t>
  </si>
  <si>
    <t>32931</t>
  </si>
  <si>
    <t>32942</t>
  </si>
  <si>
    <t>32953</t>
  </si>
  <si>
    <t>32955</t>
  </si>
  <si>
    <t>32959</t>
  </si>
  <si>
    <t>34311</t>
  </si>
  <si>
    <t>34312</t>
  </si>
  <si>
    <t>Plaće za zaposlene</t>
  </si>
  <si>
    <t>Nagrade</t>
  </si>
  <si>
    <t>Darovi</t>
  </si>
  <si>
    <t>Regres za godišnji odmor</t>
  </si>
  <si>
    <t>Nakn. za bolest, invalidnost i smrtni slučaj</t>
  </si>
  <si>
    <t>Doprinosi za obvezno zdrav. osiguranje</t>
  </si>
  <si>
    <t>Dnevnice za službeni put u zemlji</t>
  </si>
  <si>
    <t>Nakn. za smještaj na služb. putu u zemlji</t>
  </si>
  <si>
    <t>Nakn. za prijevoz na služb. putu u zemlji</t>
  </si>
  <si>
    <t>Naknade za prijevoz na posao i s posla</t>
  </si>
  <si>
    <t>Seminari, savjetovanja i simpoziji</t>
  </si>
  <si>
    <t>Uredski materijal</t>
  </si>
  <si>
    <t>Literatura</t>
  </si>
  <si>
    <t>Mat. i sredstva za čišćenje i održavanje</t>
  </si>
  <si>
    <t>Ostali mat. za potrebe redov. poslovanja</t>
  </si>
  <si>
    <t>Pomoćni i sanitetski materijal</t>
  </si>
  <si>
    <t>Električna energija</t>
  </si>
  <si>
    <t>Motorni benzin i dizel gorivo</t>
  </si>
  <si>
    <t>Mat. i dijel. za tek. i invest. održ. transp.sred.</t>
  </si>
  <si>
    <t>Ostali mat. i dijelovi za tek. i invest. održ.</t>
  </si>
  <si>
    <t>Usluge telefona, telefaksa</t>
  </si>
  <si>
    <t>Usluge interneta</t>
  </si>
  <si>
    <t>Poštarina (pisma, tiskanice i sl.)</t>
  </si>
  <si>
    <t>Ostale usluge za komunikaciju i prijevoz</t>
  </si>
  <si>
    <t>Usluge tek. i invest. održ.  prijevoznih sred.</t>
  </si>
  <si>
    <t>Ostale usluge tek. i invest. održavanja</t>
  </si>
  <si>
    <t>Opskrba vodom</t>
  </si>
  <si>
    <t>Iznošenje i odvoz smeća</t>
  </si>
  <si>
    <t>Ostale komunalne usluge</t>
  </si>
  <si>
    <t>Zakup. i najam. za građevinske objekte</t>
  </si>
  <si>
    <t>Ugovori o djelu</t>
  </si>
  <si>
    <t>Usluge agencija, studentskog servisa</t>
  </si>
  <si>
    <t>Ostale intelektualne usluge</t>
  </si>
  <si>
    <t>Usluge ažuriranja računalnih baza</t>
  </si>
  <si>
    <t>Naknade troškova službenog puta</t>
  </si>
  <si>
    <t>Premije osiguranja prijev. sredstava</t>
  </si>
  <si>
    <t>Premije osiguranja ostale imovine</t>
  </si>
  <si>
    <t>Premije osiguranja zaposlenih</t>
  </si>
  <si>
    <t>Reprezentacija</t>
  </si>
  <si>
    <t>Međunarodne članarine</t>
  </si>
  <si>
    <t>Javnobilježničke pristojbe</t>
  </si>
  <si>
    <t>Novč. nakn.  zbog nezapošlj. osoba s inval.</t>
  </si>
  <si>
    <t>Ostale pristojbe i naknade</t>
  </si>
  <si>
    <t>Usluge banaka</t>
  </si>
  <si>
    <t>Usluge platnog prometa</t>
  </si>
  <si>
    <t>32251</t>
  </si>
  <si>
    <t>Sitni inventar</t>
  </si>
  <si>
    <t>32314</t>
  </si>
  <si>
    <t>Rent-a-car i taxi prijevoz</t>
  </si>
  <si>
    <t>32347</t>
  </si>
  <si>
    <t>Pričuva</t>
  </si>
  <si>
    <t>32361</t>
  </si>
  <si>
    <t>Obv. i preven. zdrav. pregledi zaposlenika</t>
  </si>
  <si>
    <t>32373</t>
  </si>
  <si>
    <t>Usluge odvjetnika i pravnog savjetovanja</t>
  </si>
  <si>
    <t>32394</t>
  </si>
  <si>
    <t>Usluge pri registraciji prijevoznih sredstava</t>
  </si>
  <si>
    <t>32941</t>
  </si>
  <si>
    <t>Tuzemne članarine</t>
  </si>
  <si>
    <t>32991</t>
  </si>
  <si>
    <t>32999</t>
  </si>
  <si>
    <t>Rashodi protokola (vijenci, cvijeće i slično)</t>
  </si>
  <si>
    <t>34349</t>
  </si>
  <si>
    <t>Ostali nespomenuti financijski rashodi</t>
  </si>
  <si>
    <t>32229</t>
  </si>
  <si>
    <t>Ostali materijal i sirovine</t>
  </si>
  <si>
    <t>32396</t>
  </si>
  <si>
    <t>Usluge čuvanja imovine i osoba</t>
  </si>
  <si>
    <t>32399</t>
  </si>
  <si>
    <t>Ostale nespomenute usluge</t>
  </si>
  <si>
    <t>32331</t>
  </si>
  <si>
    <t>Elektronski mediji</t>
  </si>
  <si>
    <t>32332</t>
  </si>
  <si>
    <t>Tisak</t>
  </si>
  <si>
    <t>32334</t>
  </si>
  <si>
    <t>Promidžbeni materijali</t>
  </si>
  <si>
    <t>32339</t>
  </si>
  <si>
    <t>Ostale usluge promidžbe i informiranja</t>
  </si>
  <si>
    <t>32353</t>
  </si>
  <si>
    <t xml:space="preserve">Zakupnine i najamnine za opremu </t>
  </si>
  <si>
    <t>32371</t>
  </si>
  <si>
    <t>Autorski honorari</t>
  </si>
  <si>
    <t>32391</t>
  </si>
  <si>
    <t>Grafičke i tiskarske usluge,  i slično</t>
  </si>
  <si>
    <t>32951</t>
  </si>
  <si>
    <t>Upravne i administrativne pristojbe</t>
  </si>
  <si>
    <t>ukupno 55</t>
  </si>
  <si>
    <t>32333</t>
  </si>
  <si>
    <t>Izložbeni prostor na sajmu</t>
  </si>
  <si>
    <t>32359</t>
  </si>
  <si>
    <t>Ostale zakupnine i najamnine</t>
  </si>
  <si>
    <t>32395</t>
  </si>
  <si>
    <t>Usluge čišćenja,pranja i slično</t>
  </si>
  <si>
    <t>Ostali materijal za potrebe red.poslovanja</t>
  </si>
  <si>
    <t>PROJEKCIJA PLANA ZA 2023.</t>
  </si>
  <si>
    <t>PRIJEDLOG PLANA ZA 2022.</t>
  </si>
  <si>
    <t>PROJEKCIJA PLANA ZA 2024.</t>
  </si>
  <si>
    <t>31214</t>
  </si>
  <si>
    <t>Otpremnine</t>
  </si>
  <si>
    <t>A 120006</t>
  </si>
  <si>
    <t>Naziv aktivnosti: ZIMSKI FESTIVAL</t>
  </si>
  <si>
    <t>Ostali materijal za potrebe red. poslovanja</t>
  </si>
  <si>
    <t>Rshodi za usluge</t>
  </si>
  <si>
    <t>Naknade troš.osobama izvan rad.odnosa</t>
  </si>
  <si>
    <t>32216</t>
  </si>
  <si>
    <t>Materijal i higijenske potrebe</t>
  </si>
  <si>
    <t>32233</t>
  </si>
  <si>
    <t>Plin</t>
  </si>
  <si>
    <t>32242</t>
  </si>
  <si>
    <t>Materijal i dij.tekućeg i investic.održavanja</t>
  </si>
  <si>
    <t>32343</t>
  </si>
  <si>
    <t>Deratizacija i dezinsekcija</t>
  </si>
  <si>
    <t>32392</t>
  </si>
  <si>
    <t>Film i izrada fotografija</t>
  </si>
  <si>
    <t>34321</t>
  </si>
  <si>
    <t>Negativne tečajne razlik</t>
  </si>
  <si>
    <t>34333</t>
  </si>
  <si>
    <t>Zatezne kamate iz poslovnih odnosa</t>
  </si>
  <si>
    <t>Usluge tek. i invest. održ.postroj.i opreme</t>
  </si>
  <si>
    <t>Ostali materijal za potrebe redovnog posl.</t>
  </si>
  <si>
    <t>Materijal i dijelovi za tekuće i inv.održavanje postojenja i opreme</t>
  </si>
  <si>
    <t>Ostali materijal i dij.za tekuće i inv.održavanje</t>
  </si>
  <si>
    <t>32321</t>
  </si>
  <si>
    <t>Usluge tekućeg i invest.održavanja građevinskih objekata</t>
  </si>
  <si>
    <t>32119</t>
  </si>
  <si>
    <t>Ostali rashodi na službenom putovanju</t>
  </si>
  <si>
    <t>32369</t>
  </si>
  <si>
    <t>Ostale zdravstvene usluge</t>
  </si>
  <si>
    <t>A 120011</t>
  </si>
  <si>
    <t>Synergy EU</t>
  </si>
  <si>
    <t>Dnevnice za službeni put u inozemstvo</t>
  </si>
  <si>
    <t>Naknade za smještaj na služb.putu</t>
  </si>
  <si>
    <t>Naknade za prijevoz za služ.putovanju</t>
  </si>
  <si>
    <t>Zakupnine i najamnine za opremu</t>
  </si>
  <si>
    <t>Grafičke i tiskarske usluge</t>
  </si>
  <si>
    <t>PRORAČUNSKI KORISNIK:JUK Dubrovačke ljetne igre</t>
  </si>
  <si>
    <t>Ukupno prihodi i primici za 2024.</t>
  </si>
  <si>
    <t>Ukupno prihodi i primici za 2023.</t>
  </si>
  <si>
    <t>Projekcija plana
za 2023.</t>
  </si>
  <si>
    <t>Projekcija plana 
za 2024.</t>
  </si>
  <si>
    <t>2022.</t>
  </si>
  <si>
    <t>2023.</t>
  </si>
  <si>
    <t>2024.</t>
  </si>
  <si>
    <t>Plaće za redovan rad</t>
  </si>
  <si>
    <t>Doprinosi za obvezno zdravstveno osig.</t>
  </si>
  <si>
    <t xml:space="preserve"> FINANCIJSKI PLAN USTANOVE JUK DUBROVAČKE LJETNE IGRE                                                                                                                       ZA 2022.G. I PROJEKCIJA PLANA ZA  2023. I 2024. GODINU</t>
  </si>
  <si>
    <t>Plan 
za 2022.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</si>
</sst>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#,##0.00\ &quot;kn&quot;"/>
    <numFmt numFmtId="180" formatCode="0.0"/>
    <numFmt numFmtId="181" formatCode="0.0%"/>
    <numFmt numFmtId="182" formatCode="_-* #,##0.0_-;\-* #,##0.0_-;_-* &quot;-&quot;??_-;_-@_-"/>
    <numFmt numFmtId="183" formatCode="_-* #,##0_-;\-* #,##0_-;_-* &quot;-&quot;??_-;_-@_-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.75"/>
      <color rgb="FF00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9" fillId="42" borderId="6" applyNumberFormat="0" applyAlignment="0" applyProtection="0"/>
    <xf numFmtId="0" fontId="15" fillId="0" borderId="7" applyNumberFormat="0" applyFill="0" applyAlignment="0" applyProtection="0"/>
    <xf numFmtId="0" fontId="50" fillId="43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6" applyNumberFormat="0" applyAlignment="0" applyProtection="0"/>
    <xf numFmtId="0" fontId="15" fillId="0" borderId="0" applyNumberFormat="0" applyFill="0" applyBorder="0" applyAlignment="0" applyProtection="0"/>
  </cellStyleXfs>
  <cellXfs count="229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 horizontal="right" wrapText="1"/>
    </xf>
    <xf numFmtId="1" fontId="21" fillId="0" borderId="30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3" fontId="21" fillId="0" borderId="37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0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2" xfId="0" applyNumberFormat="1" applyFont="1" applyFill="1" applyBorder="1" applyAlignment="1" applyProtection="1">
      <alignment horizontal="center" wrapText="1"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3" fontId="34" fillId="0" borderId="22" xfId="0" applyNumberFormat="1" applyFont="1" applyBorder="1" applyAlignment="1">
      <alignment horizontal="right"/>
    </xf>
    <xf numFmtId="3" fontId="34" fillId="0" borderId="22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0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2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1" fontId="22" fillId="47" borderId="41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41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left"/>
    </xf>
    <xf numFmtId="1" fontId="22" fillId="47" borderId="43" xfId="0" applyNumberFormat="1" applyFont="1" applyFill="1" applyBorder="1" applyAlignment="1">
      <alignment horizontal="left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22" xfId="0" applyNumberFormat="1" applyFont="1" applyFill="1" applyBorder="1" applyAlignment="1" applyProtection="1">
      <alignment/>
      <protection/>
    </xf>
    <xf numFmtId="0" fontId="25" fillId="0" borderId="22" xfId="0" applyNumberFormat="1" applyFont="1" applyFill="1" applyBorder="1" applyAlignment="1" applyProtection="1">
      <alignment horizontal="center"/>
      <protection/>
    </xf>
    <xf numFmtId="0" fontId="25" fillId="0" borderId="44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0" fontId="27" fillId="0" borderId="22" xfId="0" applyNumberFormat="1" applyFont="1" applyFill="1" applyBorder="1" applyAlignment="1" applyProtection="1">
      <alignment horizontal="center"/>
      <protection/>
    </xf>
    <xf numFmtId="0" fontId="25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wrapText="1"/>
      <protection/>
    </xf>
    <xf numFmtId="0" fontId="27" fillId="0" borderId="22" xfId="0" applyNumberFormat="1" applyFont="1" applyFill="1" applyBorder="1" applyAlignment="1" applyProtection="1">
      <alignment horizontal="left"/>
      <protection/>
    </xf>
    <xf numFmtId="0" fontId="39" fillId="0" borderId="22" xfId="0" applyNumberFormat="1" applyFont="1" applyFill="1" applyBorder="1" applyAlignment="1" applyProtection="1">
      <alignment wrapText="1"/>
      <protection/>
    </xf>
    <xf numFmtId="49" fontId="60" fillId="48" borderId="45" xfId="0" applyNumberFormat="1" applyFont="1" applyFill="1" applyBorder="1" applyAlignment="1" applyProtection="1">
      <alignment horizontal="left" vertical="center" wrapText="1" readingOrder="1"/>
      <protection/>
    </xf>
    <xf numFmtId="49" fontId="60" fillId="48" borderId="0" xfId="0" applyNumberFormat="1" applyFont="1" applyFill="1" applyBorder="1" applyAlignment="1" applyProtection="1">
      <alignment horizontal="left" vertical="center" wrapText="1" readingOrder="1"/>
      <protection/>
    </xf>
    <xf numFmtId="4" fontId="60" fillId="48" borderId="46" xfId="0" applyNumberFormat="1" applyFont="1" applyFill="1" applyBorder="1" applyAlignment="1" applyProtection="1">
      <alignment horizontal="right" vertical="center" wrapText="1" readingOrder="1"/>
      <protection/>
    </xf>
    <xf numFmtId="4" fontId="60" fillId="48" borderId="0" xfId="0" applyNumberFormat="1" applyFont="1" applyFill="1" applyBorder="1" applyAlignment="1" applyProtection="1">
      <alignment horizontal="right" vertical="center" wrapText="1" readingOrder="1"/>
      <protection/>
    </xf>
    <xf numFmtId="4" fontId="60" fillId="48" borderId="47" xfId="0" applyNumberFormat="1" applyFont="1" applyFill="1" applyBorder="1" applyAlignment="1" applyProtection="1">
      <alignment horizontal="right" vertical="center" wrapText="1" readingOrder="1"/>
      <protection/>
    </xf>
    <xf numFmtId="4" fontId="60" fillId="48" borderId="22" xfId="0" applyNumberFormat="1" applyFont="1" applyFill="1" applyBorder="1" applyAlignment="1" applyProtection="1">
      <alignment horizontal="right" vertical="center" wrapText="1" readingOrder="1"/>
      <protection/>
    </xf>
    <xf numFmtId="49" fontId="60" fillId="48" borderId="48" xfId="0" applyNumberFormat="1" applyFont="1" applyFill="1" applyBorder="1" applyAlignment="1" applyProtection="1">
      <alignment horizontal="left" vertical="center" wrapText="1" readingOrder="1"/>
      <protection/>
    </xf>
    <xf numFmtId="49" fontId="60" fillId="48" borderId="22" xfId="0" applyNumberFormat="1" applyFont="1" applyFill="1" applyBorder="1" applyAlignment="1" applyProtection="1">
      <alignment horizontal="left" vertical="center" wrapText="1" readingOrder="1"/>
      <protection/>
    </xf>
    <xf numFmtId="4" fontId="60" fillId="48" borderId="40" xfId="0" applyNumberFormat="1" applyFont="1" applyFill="1" applyBorder="1" applyAlignment="1" applyProtection="1">
      <alignment horizontal="right" vertical="center" wrapText="1" readingOrder="1"/>
      <protection/>
    </xf>
    <xf numFmtId="4" fontId="25" fillId="0" borderId="22" xfId="0" applyNumberFormat="1" applyFont="1" applyFill="1" applyBorder="1" applyAlignment="1" applyProtection="1">
      <alignment/>
      <protection/>
    </xf>
    <xf numFmtId="2" fontId="25" fillId="0" borderId="22" xfId="0" applyNumberFormat="1" applyFont="1" applyFill="1" applyBorder="1" applyAlignment="1" applyProtection="1">
      <alignment/>
      <protection/>
    </xf>
    <xf numFmtId="4" fontId="27" fillId="0" borderId="22" xfId="0" applyNumberFormat="1" applyFont="1" applyFill="1" applyBorder="1" applyAlignment="1" applyProtection="1">
      <alignment/>
      <protection/>
    </xf>
    <xf numFmtId="2" fontId="27" fillId="0" borderId="22" xfId="0" applyNumberFormat="1" applyFont="1" applyFill="1" applyBorder="1" applyAlignment="1" applyProtection="1">
      <alignment/>
      <protection/>
    </xf>
    <xf numFmtId="2" fontId="60" fillId="48" borderId="46" xfId="0" applyNumberFormat="1" applyFont="1" applyFill="1" applyBorder="1" applyAlignment="1" applyProtection="1">
      <alignment horizontal="right" vertical="center" wrapText="1" readingOrder="1"/>
      <protection/>
    </xf>
    <xf numFmtId="2" fontId="60" fillId="48" borderId="22" xfId="0" applyNumberFormat="1" applyFont="1" applyFill="1" applyBorder="1" applyAlignment="1" applyProtection="1">
      <alignment horizontal="right" vertical="center" wrapText="1" readingOrder="1"/>
      <protection/>
    </xf>
    <xf numFmtId="4" fontId="60" fillId="48" borderId="49" xfId="0" applyNumberFormat="1" applyFont="1" applyFill="1" applyBorder="1" applyAlignment="1" applyProtection="1">
      <alignment horizontal="right" vertical="center" wrapText="1" readingOrder="1"/>
      <protection/>
    </xf>
    <xf numFmtId="4" fontId="60" fillId="48" borderId="46" xfId="0" applyNumberFormat="1" applyFont="1" applyFill="1" applyBorder="1" applyAlignment="1" applyProtection="1">
      <alignment horizontal="right" wrapText="1" readingOrder="1"/>
      <protection/>
    </xf>
    <xf numFmtId="4" fontId="60" fillId="48" borderId="22" xfId="0" applyNumberFormat="1" applyFont="1" applyFill="1" applyBorder="1" applyAlignment="1" applyProtection="1">
      <alignment horizontal="right" wrapText="1" readingOrder="1"/>
      <protection/>
    </xf>
    <xf numFmtId="4" fontId="60" fillId="48" borderId="50" xfId="0" applyNumberFormat="1" applyFont="1" applyFill="1" applyBorder="1" applyAlignment="1" applyProtection="1">
      <alignment horizontal="right" vertical="center" wrapText="1" readingOrder="1"/>
      <protection/>
    </xf>
    <xf numFmtId="0" fontId="25" fillId="0" borderId="40" xfId="0" applyNumberFormat="1" applyFont="1" applyFill="1" applyBorder="1" applyAlignment="1" applyProtection="1">
      <alignment/>
      <protection/>
    </xf>
    <xf numFmtId="4" fontId="25" fillId="0" borderId="40" xfId="0" applyNumberFormat="1" applyFont="1" applyFill="1" applyBorder="1" applyAlignment="1" applyProtection="1">
      <alignment/>
      <protection/>
    </xf>
    <xf numFmtId="2" fontId="25" fillId="0" borderId="40" xfId="0" applyNumberFormat="1" applyFont="1" applyFill="1" applyBorder="1" applyAlignment="1" applyProtection="1">
      <alignment/>
      <protection/>
    </xf>
    <xf numFmtId="0" fontId="27" fillId="0" borderId="40" xfId="0" applyNumberFormat="1" applyFont="1" applyFill="1" applyBorder="1" applyAlignment="1" applyProtection="1">
      <alignment/>
      <protection/>
    </xf>
    <xf numFmtId="0" fontId="25" fillId="49" borderId="22" xfId="0" applyNumberFormat="1" applyFont="1" applyFill="1" applyBorder="1" applyAlignment="1" applyProtection="1">
      <alignment horizontal="left"/>
      <protection/>
    </xf>
    <xf numFmtId="0" fontId="25" fillId="50" borderId="22" xfId="0" applyNumberFormat="1" applyFont="1" applyFill="1" applyBorder="1" applyAlignment="1" applyProtection="1">
      <alignment horizontal="center"/>
      <protection/>
    </xf>
    <xf numFmtId="2" fontId="25" fillId="49" borderId="22" xfId="0" applyNumberFormat="1" applyFont="1" applyFill="1" applyBorder="1" applyAlignment="1" applyProtection="1">
      <alignment/>
      <protection/>
    </xf>
    <xf numFmtId="2" fontId="60" fillId="49" borderId="46" xfId="0" applyNumberFormat="1" applyFont="1" applyFill="1" applyBorder="1" applyAlignment="1" applyProtection="1">
      <alignment horizontal="right" vertical="center" wrapText="1" readingOrder="1"/>
      <protection/>
    </xf>
    <xf numFmtId="2" fontId="25" fillId="49" borderId="44" xfId="0" applyNumberFormat="1" applyFont="1" applyFill="1" applyBorder="1" applyAlignment="1" applyProtection="1">
      <alignment/>
      <protection/>
    </xf>
    <xf numFmtId="4" fontId="60" fillId="49" borderId="46" xfId="0" applyNumberFormat="1" applyFont="1" applyFill="1" applyBorder="1" applyAlignment="1" applyProtection="1">
      <alignment horizontal="right" vertical="center" wrapText="1" readingOrder="1"/>
      <protection/>
    </xf>
    <xf numFmtId="2" fontId="60" fillId="49" borderId="22" xfId="0" applyNumberFormat="1" applyFont="1" applyFill="1" applyBorder="1" applyAlignment="1" applyProtection="1">
      <alignment horizontal="right" vertical="center" wrapText="1" readingOrder="1"/>
      <protection/>
    </xf>
    <xf numFmtId="165" fontId="27" fillId="0" borderId="22" xfId="60" applyFont="1" applyFill="1" applyBorder="1" applyAlignment="1" applyProtection="1">
      <alignment/>
      <protection/>
    </xf>
    <xf numFmtId="165" fontId="27" fillId="0" borderId="22" xfId="60" applyFont="1" applyFill="1" applyBorder="1" applyAlignment="1" applyProtection="1">
      <alignment horizontal="right"/>
      <protection/>
    </xf>
    <xf numFmtId="165" fontId="25" fillId="49" borderId="44" xfId="60" applyFont="1" applyFill="1" applyBorder="1" applyAlignment="1" applyProtection="1">
      <alignment horizontal="right"/>
      <protection/>
    </xf>
    <xf numFmtId="165" fontId="25" fillId="0" borderId="22" xfId="60" applyFont="1" applyFill="1" applyBorder="1" applyAlignment="1" applyProtection="1">
      <alignment/>
      <protection/>
    </xf>
    <xf numFmtId="49" fontId="60" fillId="48" borderId="22" xfId="0" applyNumberFormat="1" applyFont="1" applyFill="1" applyBorder="1" applyAlignment="1" applyProtection="1">
      <alignment horizontal="left" wrapText="1" readingOrder="1"/>
      <protection/>
    </xf>
    <xf numFmtId="4" fontId="60" fillId="49" borderId="0" xfId="0" applyNumberFormat="1" applyFont="1" applyFill="1" applyBorder="1" applyAlignment="1" applyProtection="1">
      <alignment horizontal="right" vertical="center" wrapText="1" readingOrder="1"/>
      <protection/>
    </xf>
    <xf numFmtId="49" fontId="60" fillId="48" borderId="45" xfId="0" applyNumberFormat="1" applyFont="1" applyFill="1" applyBorder="1" applyAlignment="1" applyProtection="1">
      <alignment horizontal="left" wrapText="1" readingOrder="1"/>
      <protection/>
    </xf>
    <xf numFmtId="165" fontId="25" fillId="49" borderId="22" xfId="60" applyFont="1" applyFill="1" applyBorder="1" applyAlignment="1" applyProtection="1">
      <alignment/>
      <protection/>
    </xf>
    <xf numFmtId="4" fontId="60" fillId="49" borderId="47" xfId="0" applyNumberFormat="1" applyFont="1" applyFill="1" applyBorder="1" applyAlignment="1" applyProtection="1">
      <alignment horizontal="right" vertical="center" wrapText="1" readingOrder="1"/>
      <protection/>
    </xf>
    <xf numFmtId="4" fontId="60" fillId="49" borderId="22" xfId="0" applyNumberFormat="1" applyFont="1" applyFill="1" applyBorder="1" applyAlignment="1" applyProtection="1">
      <alignment horizontal="right" vertical="center" wrapText="1" readingOrder="1"/>
      <protection/>
    </xf>
    <xf numFmtId="165" fontId="25" fillId="0" borderId="22" xfId="60" applyFont="1" applyFill="1" applyBorder="1" applyAlignment="1" applyProtection="1">
      <alignment horizontal="right" vertical="center" wrapText="1"/>
      <protection/>
    </xf>
    <xf numFmtId="165" fontId="25" fillId="0" borderId="51" xfId="60" applyFont="1" applyFill="1" applyBorder="1" applyAlignment="1" applyProtection="1">
      <alignment/>
      <protection/>
    </xf>
    <xf numFmtId="0" fontId="25" fillId="49" borderId="22" xfId="0" applyNumberFormat="1" applyFont="1" applyFill="1" applyBorder="1" applyAlignment="1" applyProtection="1">
      <alignment/>
      <protection/>
    </xf>
    <xf numFmtId="2" fontId="25" fillId="49" borderId="40" xfId="0" applyNumberFormat="1" applyFont="1" applyFill="1" applyBorder="1" applyAlignment="1" applyProtection="1">
      <alignment/>
      <protection/>
    </xf>
    <xf numFmtId="165" fontId="60" fillId="48" borderId="50" xfId="60" applyFont="1" applyFill="1" applyBorder="1" applyAlignment="1" applyProtection="1">
      <alignment horizontal="right" vertical="center" wrapText="1" readingOrder="1"/>
      <protection/>
    </xf>
    <xf numFmtId="4" fontId="60" fillId="49" borderId="50" xfId="0" applyNumberFormat="1" applyFont="1" applyFill="1" applyBorder="1" applyAlignment="1" applyProtection="1">
      <alignment horizontal="right" vertical="center" wrapText="1" readingOrder="1"/>
      <protection/>
    </xf>
    <xf numFmtId="0" fontId="25" fillId="49" borderId="40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4" fontId="25" fillId="0" borderId="44" xfId="0" applyNumberFormat="1" applyFont="1" applyFill="1" applyBorder="1" applyAlignment="1" applyProtection="1">
      <alignment/>
      <protection/>
    </xf>
    <xf numFmtId="2" fontId="60" fillId="49" borderId="47" xfId="0" applyNumberFormat="1" applyFont="1" applyFill="1" applyBorder="1" applyAlignment="1" applyProtection="1">
      <alignment horizontal="right" vertical="center" wrapText="1" readingOrder="1"/>
      <protection/>
    </xf>
    <xf numFmtId="0" fontId="25" fillId="49" borderId="44" xfId="0" applyNumberFormat="1" applyFont="1" applyFill="1" applyBorder="1" applyAlignment="1" applyProtection="1">
      <alignment/>
      <protection/>
    </xf>
    <xf numFmtId="49" fontId="60" fillId="50" borderId="22" xfId="0" applyNumberFormat="1" applyFont="1" applyFill="1" applyBorder="1" applyAlignment="1" applyProtection="1">
      <alignment horizontal="left" vertical="center" wrapText="1" readingOrder="1"/>
      <protection/>
    </xf>
    <xf numFmtId="0" fontId="25" fillId="50" borderId="22" xfId="0" applyNumberFormat="1" applyFont="1" applyFill="1" applyBorder="1" applyAlignment="1" applyProtection="1">
      <alignment wrapText="1"/>
      <protection/>
    </xf>
    <xf numFmtId="4" fontId="25" fillId="50" borderId="22" xfId="0" applyNumberFormat="1" applyFont="1" applyFill="1" applyBorder="1" applyAlignment="1" applyProtection="1">
      <alignment/>
      <protection/>
    </xf>
    <xf numFmtId="4" fontId="60" fillId="50" borderId="22" xfId="0" applyNumberFormat="1" applyFont="1" applyFill="1" applyBorder="1" applyAlignment="1" applyProtection="1">
      <alignment horizontal="right" vertical="center" wrapText="1" readingOrder="1"/>
      <protection/>
    </xf>
    <xf numFmtId="2" fontId="60" fillId="50" borderId="22" xfId="0" applyNumberFormat="1" applyFont="1" applyFill="1" applyBorder="1" applyAlignment="1" applyProtection="1">
      <alignment horizontal="right" vertical="center" wrapText="1" readingOrder="1"/>
      <protection/>
    </xf>
    <xf numFmtId="0" fontId="25" fillId="50" borderId="22" xfId="0" applyNumberFormat="1" applyFont="1" applyFill="1" applyBorder="1" applyAlignment="1" applyProtection="1">
      <alignment/>
      <protection/>
    </xf>
    <xf numFmtId="2" fontId="27" fillId="49" borderId="22" xfId="0" applyNumberFormat="1" applyFont="1" applyFill="1" applyBorder="1" applyAlignment="1" applyProtection="1">
      <alignment/>
      <protection/>
    </xf>
    <xf numFmtId="0" fontId="27" fillId="49" borderId="22" xfId="0" applyNumberFormat="1" applyFont="1" applyFill="1" applyBorder="1" applyAlignment="1" applyProtection="1">
      <alignment/>
      <protection/>
    </xf>
    <xf numFmtId="4" fontId="25" fillId="49" borderId="22" xfId="0" applyNumberFormat="1" applyFont="1" applyFill="1" applyBorder="1" applyAlignment="1" applyProtection="1">
      <alignment/>
      <protection/>
    </xf>
    <xf numFmtId="2" fontId="25" fillId="50" borderId="22" xfId="0" applyNumberFormat="1" applyFont="1" applyFill="1" applyBorder="1" applyAlignment="1" applyProtection="1">
      <alignment/>
      <protection/>
    </xf>
    <xf numFmtId="4" fontId="60" fillId="49" borderId="49" xfId="0" applyNumberFormat="1" applyFont="1" applyFill="1" applyBorder="1" applyAlignment="1" applyProtection="1">
      <alignment horizontal="right" vertical="center" wrapText="1" readingOrder="1"/>
      <protection/>
    </xf>
    <xf numFmtId="0" fontId="25" fillId="49" borderId="49" xfId="0" applyNumberFormat="1" applyFont="1" applyFill="1" applyBorder="1" applyAlignment="1" applyProtection="1">
      <alignment/>
      <protection/>
    </xf>
    <xf numFmtId="4" fontId="25" fillId="49" borderId="49" xfId="0" applyNumberFormat="1" applyFont="1" applyFill="1" applyBorder="1" applyAlignment="1" applyProtection="1">
      <alignment/>
      <protection/>
    </xf>
    <xf numFmtId="2" fontId="25" fillId="49" borderId="49" xfId="0" applyNumberFormat="1" applyFont="1" applyFill="1" applyBorder="1" applyAlignment="1" applyProtection="1">
      <alignment/>
      <protection/>
    </xf>
    <xf numFmtId="165" fontId="25" fillId="0" borderId="22" xfId="0" applyNumberFormat="1" applyFont="1" applyFill="1" applyBorder="1" applyAlignment="1" applyProtection="1">
      <alignment/>
      <protection/>
    </xf>
    <xf numFmtId="165" fontId="25" fillId="0" borderId="40" xfId="60" applyFont="1" applyFill="1" applyBorder="1" applyAlignment="1" applyProtection="1">
      <alignment/>
      <protection/>
    </xf>
    <xf numFmtId="43" fontId="27" fillId="0" borderId="22" xfId="0" applyNumberFormat="1" applyFont="1" applyFill="1" applyBorder="1" applyAlignment="1" applyProtection="1">
      <alignment/>
      <protection/>
    </xf>
    <xf numFmtId="43" fontId="27" fillId="0" borderId="22" xfId="0" applyNumberFormat="1" applyFont="1" applyFill="1" applyBorder="1" applyAlignment="1" applyProtection="1">
      <alignment horizontal="right"/>
      <protection/>
    </xf>
    <xf numFmtId="165" fontId="27" fillId="0" borderId="22" xfId="0" applyNumberFormat="1" applyFont="1" applyFill="1" applyBorder="1" applyAlignment="1" applyProtection="1">
      <alignment/>
      <protection/>
    </xf>
    <xf numFmtId="165" fontId="60" fillId="48" borderId="46" xfId="60" applyFont="1" applyFill="1" applyBorder="1" applyAlignment="1" applyProtection="1">
      <alignment horizontal="right" vertical="center" wrapText="1" readingOrder="1"/>
      <protection/>
    </xf>
    <xf numFmtId="165" fontId="60" fillId="49" borderId="46" xfId="60" applyFont="1" applyFill="1" applyBorder="1" applyAlignment="1" applyProtection="1">
      <alignment horizontal="right" vertical="center" wrapText="1" readingOrder="1"/>
      <protection/>
    </xf>
    <xf numFmtId="165" fontId="60" fillId="48" borderId="22" xfId="60" applyFont="1" applyFill="1" applyBorder="1" applyAlignment="1" applyProtection="1">
      <alignment horizontal="right" vertical="center" wrapText="1" readingOrder="1"/>
      <protection/>
    </xf>
    <xf numFmtId="165" fontId="60" fillId="49" borderId="22" xfId="60" applyFont="1" applyFill="1" applyBorder="1" applyAlignment="1" applyProtection="1">
      <alignment horizontal="right" vertical="center" wrapText="1" readingOrder="1"/>
      <protection/>
    </xf>
    <xf numFmtId="165" fontId="25" fillId="49" borderId="44" xfId="60" applyFont="1" applyFill="1" applyBorder="1" applyAlignment="1" applyProtection="1">
      <alignment/>
      <protection/>
    </xf>
    <xf numFmtId="165" fontId="60" fillId="49" borderId="0" xfId="60" applyFont="1" applyFill="1" applyBorder="1" applyAlignment="1" applyProtection="1">
      <alignment horizontal="right" vertical="center" wrapText="1" readingOrder="1"/>
      <protection/>
    </xf>
    <xf numFmtId="1" fontId="21" fillId="0" borderId="41" xfId="0" applyNumberFormat="1" applyFont="1" applyBorder="1" applyAlignment="1">
      <alignment horizontal="right" wrapText="1"/>
    </xf>
    <xf numFmtId="1" fontId="21" fillId="0" borderId="31" xfId="0" applyNumberFormat="1" applyFont="1" applyBorder="1" applyAlignment="1">
      <alignment horizontal="right" wrapText="1"/>
    </xf>
    <xf numFmtId="3" fontId="21" fillId="0" borderId="19" xfId="0" applyNumberFormat="1" applyFont="1" applyBorder="1" applyAlignment="1">
      <alignment horizontal="right" vertical="center" wrapText="1"/>
    </xf>
    <xf numFmtId="3" fontId="21" fillId="0" borderId="27" xfId="0" applyNumberFormat="1" applyFont="1" applyBorder="1" applyAlignment="1">
      <alignment horizontal="right"/>
    </xf>
    <xf numFmtId="3" fontId="21" fillId="0" borderId="33" xfId="0" applyNumberFormat="1" applyFont="1" applyBorder="1" applyAlignment="1">
      <alignment horizontal="right"/>
    </xf>
    <xf numFmtId="0" fontId="25" fillId="49" borderId="22" xfId="0" applyNumberFormat="1" applyFont="1" applyFill="1" applyBorder="1" applyAlignment="1" applyProtection="1">
      <alignment horizontal="center"/>
      <protection/>
    </xf>
    <xf numFmtId="0" fontId="25" fillId="49" borderId="22" xfId="0" applyNumberFormat="1" applyFont="1" applyFill="1" applyBorder="1" applyAlignment="1" applyProtection="1">
      <alignment wrapText="1"/>
      <protection/>
    </xf>
    <xf numFmtId="183" fontId="34" fillId="0" borderId="22" xfId="60" applyNumberFormat="1" applyFont="1" applyBorder="1" applyAlignment="1">
      <alignment horizontal="right"/>
    </xf>
    <xf numFmtId="183" fontId="34" fillId="0" borderId="22" xfId="60" applyNumberFormat="1" applyFont="1" applyFill="1" applyBorder="1" applyAlignment="1" applyProtection="1">
      <alignment horizontal="center" wrapText="1"/>
      <protection/>
    </xf>
    <xf numFmtId="183" fontId="34" fillId="0" borderId="22" xfId="6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0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0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0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37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28" fillId="0" borderId="52" xfId="0" applyNumberFormat="1" applyFont="1" applyFill="1" applyBorder="1" applyAlignment="1" applyProtection="1" quotePrefix="1">
      <alignment horizontal="left" wrapText="1"/>
      <protection/>
    </xf>
    <xf numFmtId="0" fontId="35" fillId="0" borderId="52" xfId="0" applyNumberFormat="1" applyFont="1" applyFill="1" applyBorder="1" applyAlignment="1" applyProtection="1">
      <alignment wrapText="1"/>
      <protection/>
    </xf>
    <xf numFmtId="0" fontId="28" fillId="0" borderId="52" xfId="0" applyNumberFormat="1" applyFont="1" applyFill="1" applyBorder="1" applyAlignment="1" applyProtection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te" xfId="88"/>
    <cellStyle name="Output" xfId="89"/>
    <cellStyle name="Percent" xfId="90"/>
    <cellStyle name="Povezana ćelija" xfId="91"/>
    <cellStyle name="Provjera ćelije" xfId="92"/>
    <cellStyle name="Tekst objašnjenja" xfId="93"/>
    <cellStyle name="Title" xfId="94"/>
    <cellStyle name="Total" xfId="95"/>
    <cellStyle name="Ukupni zbroj" xfId="96"/>
    <cellStyle name="Unos" xfId="97"/>
    <cellStyle name="Warning Text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94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720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7207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9001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90011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5" sqref="A15:E15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3" customWidth="1"/>
    <col min="5" max="5" width="44.7109375" style="10" customWidth="1"/>
    <col min="6" max="6" width="17.5742187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210" t="s">
        <v>254</v>
      </c>
      <c r="B1" s="210"/>
      <c r="C1" s="210"/>
      <c r="D1" s="210"/>
      <c r="E1" s="210"/>
      <c r="F1" s="210"/>
      <c r="G1" s="210"/>
      <c r="H1" s="210"/>
    </row>
    <row r="2" spans="1:8" s="74" customFormat="1" ht="26.25" customHeight="1">
      <c r="A2" s="210" t="s">
        <v>41</v>
      </c>
      <c r="B2" s="210"/>
      <c r="C2" s="210"/>
      <c r="D2" s="210"/>
      <c r="E2" s="210"/>
      <c r="F2" s="210"/>
      <c r="G2" s="211"/>
      <c r="H2" s="211"/>
    </row>
    <row r="3" spans="1:8" ht="25.5" customHeight="1">
      <c r="A3" s="210"/>
      <c r="B3" s="210"/>
      <c r="C3" s="210"/>
      <c r="D3" s="210"/>
      <c r="E3" s="210"/>
      <c r="F3" s="210"/>
      <c r="G3" s="210"/>
      <c r="H3" s="212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255</v>
      </c>
      <c r="G5" s="81" t="s">
        <v>247</v>
      </c>
      <c r="H5" s="82" t="s">
        <v>248</v>
      </c>
      <c r="I5" s="83"/>
    </row>
    <row r="6" spans="1:9" ht="27.75" customHeight="1">
      <c r="A6" s="208" t="s">
        <v>42</v>
      </c>
      <c r="B6" s="207"/>
      <c r="C6" s="207"/>
      <c r="D6" s="207"/>
      <c r="E6" s="209"/>
      <c r="F6" s="204">
        <v>13944000</v>
      </c>
      <c r="G6" s="204">
        <v>13655000</v>
      </c>
      <c r="H6" s="205">
        <v>14085000</v>
      </c>
      <c r="I6" s="102"/>
    </row>
    <row r="7" spans="1:8" ht="22.5" customHeight="1">
      <c r="A7" s="208" t="s">
        <v>0</v>
      </c>
      <c r="B7" s="207"/>
      <c r="C7" s="207"/>
      <c r="D7" s="207"/>
      <c r="E7" s="209"/>
      <c r="F7" s="203">
        <v>13944000</v>
      </c>
      <c r="G7" s="84">
        <v>13655000</v>
      </c>
      <c r="H7" s="84">
        <v>14085000</v>
      </c>
    </row>
    <row r="8" spans="1:8" ht="22.5" customHeight="1">
      <c r="A8" s="213" t="s">
        <v>44</v>
      </c>
      <c r="B8" s="209"/>
      <c r="C8" s="209"/>
      <c r="D8" s="209"/>
      <c r="E8" s="209"/>
      <c r="F8" s="84">
        <v>0</v>
      </c>
      <c r="G8" s="84">
        <v>0</v>
      </c>
      <c r="H8" s="84">
        <v>0</v>
      </c>
    </row>
    <row r="9" spans="1:8" ht="22.5" customHeight="1">
      <c r="A9" s="103" t="s">
        <v>43</v>
      </c>
      <c r="B9" s="1"/>
      <c r="C9" s="1"/>
      <c r="D9" s="1"/>
      <c r="E9" s="1"/>
      <c r="F9" s="84">
        <v>13944000</v>
      </c>
      <c r="G9" s="84">
        <v>13655000</v>
      </c>
      <c r="H9" s="84">
        <v>14085000</v>
      </c>
    </row>
    <row r="10" spans="1:8" ht="22.5" customHeight="1">
      <c r="A10" s="206" t="s">
        <v>1</v>
      </c>
      <c r="B10" s="207"/>
      <c r="C10" s="207"/>
      <c r="D10" s="207"/>
      <c r="E10" s="214"/>
      <c r="F10" s="85">
        <v>13944000</v>
      </c>
      <c r="G10" s="85">
        <v>13655000</v>
      </c>
      <c r="H10" s="85">
        <v>14085000</v>
      </c>
    </row>
    <row r="11" spans="1:8" ht="22.5" customHeight="1">
      <c r="A11" s="213" t="s">
        <v>2</v>
      </c>
      <c r="B11" s="209"/>
      <c r="C11" s="209"/>
      <c r="D11" s="209"/>
      <c r="E11" s="209"/>
      <c r="F11" s="85">
        <v>0</v>
      </c>
      <c r="G11" s="85">
        <v>0</v>
      </c>
      <c r="H11" s="85">
        <v>0</v>
      </c>
    </row>
    <row r="12" spans="1:8" ht="22.5" customHeight="1">
      <c r="A12" s="206" t="s">
        <v>3</v>
      </c>
      <c r="B12" s="207"/>
      <c r="C12" s="207"/>
      <c r="D12" s="207"/>
      <c r="E12" s="207"/>
      <c r="F12" s="85">
        <f>+F6-F9</f>
        <v>0</v>
      </c>
      <c r="G12" s="85">
        <f>+G6-G9</f>
        <v>0</v>
      </c>
      <c r="H12" s="85">
        <f>+H6-H9</f>
        <v>0</v>
      </c>
    </row>
    <row r="13" spans="1:8" ht="25.5" customHeight="1">
      <c r="A13" s="210"/>
      <c r="B13" s="215"/>
      <c r="C13" s="215"/>
      <c r="D13" s="215"/>
      <c r="E13" s="215"/>
      <c r="F13" s="212"/>
      <c r="G13" s="212"/>
      <c r="H13" s="212"/>
    </row>
    <row r="14" spans="1:8" ht="27.75" customHeight="1">
      <c r="A14" s="77"/>
      <c r="B14" s="78"/>
      <c r="C14" s="78"/>
      <c r="D14" s="79"/>
      <c r="E14" s="80"/>
      <c r="F14" s="81" t="s">
        <v>255</v>
      </c>
      <c r="G14" s="81" t="s">
        <v>247</v>
      </c>
      <c r="H14" s="82" t="s">
        <v>248</v>
      </c>
    </row>
    <row r="15" spans="1:8" ht="22.5" customHeight="1">
      <c r="A15" s="216" t="s">
        <v>4</v>
      </c>
      <c r="B15" s="217"/>
      <c r="C15" s="217"/>
      <c r="D15" s="217"/>
      <c r="E15" s="218"/>
      <c r="F15" s="87">
        <v>0</v>
      </c>
      <c r="G15" s="87">
        <v>0</v>
      </c>
      <c r="H15" s="85">
        <v>0</v>
      </c>
    </row>
    <row r="16" spans="1:8" s="69" customFormat="1" ht="25.5" customHeight="1">
      <c r="A16" s="219"/>
      <c r="B16" s="215"/>
      <c r="C16" s="215"/>
      <c r="D16" s="215"/>
      <c r="E16" s="215"/>
      <c r="F16" s="212"/>
      <c r="G16" s="212"/>
      <c r="H16" s="212"/>
    </row>
    <row r="17" spans="1:8" s="69" customFormat="1" ht="27.75" customHeight="1">
      <c r="A17" s="77"/>
      <c r="B17" s="78"/>
      <c r="C17" s="78"/>
      <c r="D17" s="79"/>
      <c r="E17" s="80"/>
      <c r="F17" s="81" t="s">
        <v>255</v>
      </c>
      <c r="G17" s="81" t="s">
        <v>247</v>
      </c>
      <c r="H17" s="82" t="s">
        <v>248</v>
      </c>
    </row>
    <row r="18" spans="1:8" s="69" customFormat="1" ht="22.5" customHeight="1">
      <c r="A18" s="208" t="s">
        <v>5</v>
      </c>
      <c r="B18" s="207"/>
      <c r="C18" s="207"/>
      <c r="D18" s="207"/>
      <c r="E18" s="207"/>
      <c r="F18" s="84">
        <v>0</v>
      </c>
      <c r="G18" s="84">
        <v>0</v>
      </c>
      <c r="H18" s="84">
        <v>0</v>
      </c>
    </row>
    <row r="19" spans="1:8" s="69" customFormat="1" ht="22.5" customHeight="1">
      <c r="A19" s="208" t="s">
        <v>6</v>
      </c>
      <c r="B19" s="207"/>
      <c r="C19" s="207"/>
      <c r="D19" s="207"/>
      <c r="E19" s="207"/>
      <c r="F19" s="84">
        <v>0</v>
      </c>
      <c r="G19" s="84">
        <v>0</v>
      </c>
      <c r="H19" s="84">
        <v>0</v>
      </c>
    </row>
    <row r="20" spans="1:8" s="69" customFormat="1" ht="22.5" customHeight="1">
      <c r="A20" s="206" t="s">
        <v>7</v>
      </c>
      <c r="B20" s="207"/>
      <c r="C20" s="207"/>
      <c r="D20" s="207"/>
      <c r="E20" s="207"/>
      <c r="F20" s="84">
        <v>13944000</v>
      </c>
      <c r="G20" s="84">
        <v>13655000</v>
      </c>
      <c r="H20" s="84">
        <v>14085000</v>
      </c>
    </row>
    <row r="21" spans="1:8" s="69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9" customFormat="1" ht="22.5" customHeight="1">
      <c r="A22" s="206" t="s">
        <v>8</v>
      </c>
      <c r="B22" s="207"/>
      <c r="C22" s="207"/>
      <c r="D22" s="207"/>
      <c r="E22" s="207"/>
      <c r="F22" s="84">
        <f>SUM(F12,F15,F20)</f>
        <v>13944000</v>
      </c>
      <c r="G22" s="84">
        <f>SUM(G12,G15,G20)</f>
        <v>13655000</v>
      </c>
      <c r="H22" s="84">
        <f>SUM(H12,H15,H20)</f>
        <v>14085000</v>
      </c>
    </row>
    <row r="23" spans="1:5" s="69" customFormat="1" ht="18" customHeight="1">
      <c r="A23" s="92"/>
      <c r="B23" s="76"/>
      <c r="C23" s="76"/>
      <c r="D23" s="76"/>
      <c r="E23" s="7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0">
      <selection activeCell="B33" sqref="B33:H33"/>
    </sheetView>
  </sheetViews>
  <sheetFormatPr defaultColWidth="11.421875" defaultRowHeight="12.75"/>
  <cols>
    <col min="1" max="1" width="16.00390625" style="39" customWidth="1"/>
    <col min="2" max="3" width="17.57421875" style="39" customWidth="1"/>
    <col min="4" max="4" width="17.57421875" style="70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210" t="s">
        <v>9</v>
      </c>
      <c r="B1" s="210"/>
      <c r="C1" s="210"/>
      <c r="D1" s="210"/>
      <c r="E1" s="210"/>
      <c r="F1" s="210"/>
      <c r="G1" s="210"/>
      <c r="H1" s="210"/>
    </row>
    <row r="2" spans="1:8" s="2" customFormat="1" ht="13.5" thickBot="1">
      <c r="A2" s="17"/>
      <c r="H2" s="18" t="s">
        <v>10</v>
      </c>
    </row>
    <row r="3" spans="1:8" s="2" customFormat="1" ht="26.25" thickBot="1">
      <c r="A3" s="98" t="s">
        <v>11</v>
      </c>
      <c r="B3" s="223" t="s">
        <v>249</v>
      </c>
      <c r="C3" s="224"/>
      <c r="D3" s="224"/>
      <c r="E3" s="224"/>
      <c r="F3" s="224"/>
      <c r="G3" s="224"/>
      <c r="H3" s="225"/>
    </row>
    <row r="4" spans="1:8" s="2" customFormat="1" ht="128.25" thickBot="1">
      <c r="A4" s="99" t="s">
        <v>12</v>
      </c>
      <c r="B4" s="19" t="s">
        <v>46</v>
      </c>
      <c r="C4" s="20" t="s">
        <v>47</v>
      </c>
      <c r="D4" s="20" t="s">
        <v>48</v>
      </c>
      <c r="E4" s="20" t="s">
        <v>49</v>
      </c>
      <c r="F4" s="20" t="s">
        <v>50</v>
      </c>
      <c r="G4" s="20" t="s">
        <v>51</v>
      </c>
      <c r="H4" s="21" t="s">
        <v>52</v>
      </c>
    </row>
    <row r="5" spans="1:8" s="2" customFormat="1" ht="13.5" thickBot="1">
      <c r="A5" s="104"/>
      <c r="B5" s="105">
        <v>11</v>
      </c>
      <c r="C5" s="106">
        <v>25</v>
      </c>
      <c r="D5" s="106">
        <v>55</v>
      </c>
      <c r="E5" s="106">
        <v>55</v>
      </c>
      <c r="F5" s="106">
        <v>55</v>
      </c>
      <c r="G5" s="107">
        <v>55</v>
      </c>
      <c r="H5" s="108">
        <v>55</v>
      </c>
    </row>
    <row r="6" spans="1:8" s="2" customFormat="1" ht="12.75">
      <c r="A6" s="196">
        <v>63112</v>
      </c>
      <c r="B6" s="4"/>
      <c r="C6" s="5"/>
      <c r="D6" s="6"/>
      <c r="E6" s="198">
        <v>176000</v>
      </c>
      <c r="F6" s="7"/>
      <c r="G6" s="8"/>
      <c r="H6" s="9"/>
    </row>
    <row r="7" spans="1:8" s="2" customFormat="1" ht="12.75">
      <c r="A7" s="26">
        <v>63612</v>
      </c>
      <c r="B7" s="22"/>
      <c r="C7" s="23"/>
      <c r="D7" s="23"/>
      <c r="E7" s="199">
        <v>4000000</v>
      </c>
      <c r="F7" s="23"/>
      <c r="G7" s="24"/>
      <c r="H7" s="25"/>
    </row>
    <row r="8" spans="1:8" s="2" customFormat="1" ht="12.75">
      <c r="A8" s="26">
        <v>63613</v>
      </c>
      <c r="B8" s="22"/>
      <c r="C8" s="23"/>
      <c r="D8" s="23"/>
      <c r="E8" s="199">
        <v>500000</v>
      </c>
      <c r="F8" s="23"/>
      <c r="G8" s="24"/>
      <c r="H8" s="25"/>
    </row>
    <row r="9" spans="1:8" s="2" customFormat="1" ht="12.75">
      <c r="A9" s="26">
        <v>64225</v>
      </c>
      <c r="B9" s="22"/>
      <c r="C9" s="23">
        <v>315000</v>
      </c>
      <c r="D9" s="23"/>
      <c r="E9" s="199"/>
      <c r="F9" s="23"/>
      <c r="G9" s="24"/>
      <c r="H9" s="25"/>
    </row>
    <row r="10" spans="1:8" s="2" customFormat="1" ht="12.75">
      <c r="A10" s="26">
        <v>65264</v>
      </c>
      <c r="B10" s="22"/>
      <c r="C10" s="23">
        <v>900000</v>
      </c>
      <c r="D10" s="23"/>
      <c r="E10" s="199"/>
      <c r="F10" s="23"/>
      <c r="G10" s="24"/>
      <c r="H10" s="25"/>
    </row>
    <row r="11" spans="1:8" s="2" customFormat="1" ht="12.75">
      <c r="A11" s="26">
        <v>66151</v>
      </c>
      <c r="B11" s="22"/>
      <c r="C11" s="23">
        <v>470000</v>
      </c>
      <c r="D11" s="23"/>
      <c r="E11" s="199"/>
      <c r="F11" s="23"/>
      <c r="G11" s="24"/>
      <c r="H11" s="25"/>
    </row>
    <row r="12" spans="1:8" s="2" customFormat="1" ht="12.75">
      <c r="A12" s="26">
        <v>66312</v>
      </c>
      <c r="B12" s="22"/>
      <c r="C12" s="23"/>
      <c r="D12" s="23"/>
      <c r="E12" s="199"/>
      <c r="F12" s="23">
        <v>100000</v>
      </c>
      <c r="G12" s="24"/>
      <c r="H12" s="25"/>
    </row>
    <row r="13" spans="1:8" s="2" customFormat="1" ht="12.75">
      <c r="A13" s="26">
        <v>66313</v>
      </c>
      <c r="B13" s="22"/>
      <c r="C13" s="23"/>
      <c r="D13" s="23"/>
      <c r="E13" s="199"/>
      <c r="F13" s="23">
        <v>300000</v>
      </c>
      <c r="G13" s="24"/>
      <c r="H13" s="25"/>
    </row>
    <row r="14" spans="1:8" s="2" customFormat="1" ht="12.75">
      <c r="A14" s="26">
        <v>66314</v>
      </c>
      <c r="B14" s="22"/>
      <c r="C14" s="23"/>
      <c r="D14" s="23"/>
      <c r="E14" s="199"/>
      <c r="F14" s="23">
        <v>1200000</v>
      </c>
      <c r="G14" s="24"/>
      <c r="H14" s="25"/>
    </row>
    <row r="15" spans="1:8" s="2" customFormat="1" ht="13.5" thickBot="1">
      <c r="A15" s="197">
        <v>67111</v>
      </c>
      <c r="B15" s="29">
        <v>5983000</v>
      </c>
      <c r="C15" s="30"/>
      <c r="D15" s="30"/>
      <c r="E15" s="200"/>
      <c r="F15" s="30"/>
      <c r="G15" s="31"/>
      <c r="H15" s="32"/>
    </row>
    <row r="16" spans="1:8" s="2" customFormat="1" ht="30" customHeight="1" thickBot="1">
      <c r="A16" s="33" t="s">
        <v>20</v>
      </c>
      <c r="B16" s="34">
        <f>B15</f>
        <v>5983000</v>
      </c>
      <c r="C16" s="35">
        <f>C9+C10+C11</f>
        <v>1685000</v>
      </c>
      <c r="D16" s="36">
        <f>D6</f>
        <v>0</v>
      </c>
      <c r="E16" s="35">
        <f>E6+E7+E8</f>
        <v>4676000</v>
      </c>
      <c r="F16" s="36">
        <f>F12+F13+F14</f>
        <v>1600000</v>
      </c>
      <c r="G16" s="35">
        <v>0</v>
      </c>
      <c r="H16" s="37">
        <v>0</v>
      </c>
    </row>
    <row r="17" spans="1:8" s="2" customFormat="1" ht="28.5" customHeight="1" thickBot="1">
      <c r="A17" s="33" t="s">
        <v>53</v>
      </c>
      <c r="B17" s="220">
        <f>B16+C16+D16+E16+F16+G16+H16</f>
        <v>13944000</v>
      </c>
      <c r="C17" s="221"/>
      <c r="D17" s="221"/>
      <c r="E17" s="221"/>
      <c r="F17" s="221"/>
      <c r="G17" s="221"/>
      <c r="H17" s="222"/>
    </row>
    <row r="18" spans="1:8" ht="13.5" thickBot="1">
      <c r="A18" s="14"/>
      <c r="B18" s="14"/>
      <c r="C18" s="14"/>
      <c r="D18" s="15"/>
      <c r="E18" s="38"/>
      <c r="H18" s="18"/>
    </row>
    <row r="19" spans="1:8" ht="24" customHeight="1" thickBot="1">
      <c r="A19" s="100" t="s">
        <v>11</v>
      </c>
      <c r="B19" s="223" t="s">
        <v>250</v>
      </c>
      <c r="C19" s="224"/>
      <c r="D19" s="224"/>
      <c r="E19" s="224"/>
      <c r="F19" s="224"/>
      <c r="G19" s="224"/>
      <c r="H19" s="225"/>
    </row>
    <row r="20" spans="1:8" ht="90" thickBot="1">
      <c r="A20" s="101" t="s">
        <v>12</v>
      </c>
      <c r="B20" s="19" t="s">
        <v>13</v>
      </c>
      <c r="C20" s="20" t="s">
        <v>14</v>
      </c>
      <c r="D20" s="20" t="s">
        <v>15</v>
      </c>
      <c r="E20" s="20" t="s">
        <v>16</v>
      </c>
      <c r="F20" s="20" t="s">
        <v>17</v>
      </c>
      <c r="G20" s="20" t="s">
        <v>45</v>
      </c>
      <c r="H20" s="21" t="s">
        <v>19</v>
      </c>
    </row>
    <row r="21" spans="1:8" ht="12.75">
      <c r="A21" s="196">
        <v>63</v>
      </c>
      <c r="B21" s="4"/>
      <c r="C21" s="5"/>
      <c r="D21" s="6"/>
      <c r="E21" s="198">
        <v>4610000</v>
      </c>
      <c r="F21" s="7"/>
      <c r="G21" s="8"/>
      <c r="H21" s="9"/>
    </row>
    <row r="22" spans="1:8" ht="12.75">
      <c r="A22" s="26">
        <v>64</v>
      </c>
      <c r="B22" s="22"/>
      <c r="C22" s="23">
        <v>315000</v>
      </c>
      <c r="D22" s="23"/>
      <c r="E22" s="199"/>
      <c r="F22" s="23"/>
      <c r="G22" s="24"/>
      <c r="H22" s="25"/>
    </row>
    <row r="23" spans="1:8" ht="12.75">
      <c r="A23" s="26">
        <v>65</v>
      </c>
      <c r="B23" s="22"/>
      <c r="C23" s="23">
        <v>1200000</v>
      </c>
      <c r="D23" s="23"/>
      <c r="E23" s="199"/>
      <c r="F23" s="23"/>
      <c r="G23" s="24"/>
      <c r="H23" s="25"/>
    </row>
    <row r="24" spans="1:8" ht="12.75">
      <c r="A24" s="26">
        <v>66</v>
      </c>
      <c r="B24" s="22"/>
      <c r="C24" s="23">
        <v>470000</v>
      </c>
      <c r="D24" s="23"/>
      <c r="E24" s="199"/>
      <c r="F24" s="23">
        <v>1600000</v>
      </c>
      <c r="G24" s="24"/>
      <c r="H24" s="25"/>
    </row>
    <row r="25" spans="1:8" ht="12.75">
      <c r="A25" s="26">
        <v>67</v>
      </c>
      <c r="B25" s="22">
        <v>5460000</v>
      </c>
      <c r="C25" s="23"/>
      <c r="D25" s="23"/>
      <c r="E25" s="199"/>
      <c r="F25" s="23"/>
      <c r="G25" s="24"/>
      <c r="H25" s="25"/>
    </row>
    <row r="26" spans="1:8" ht="12.75">
      <c r="A26" s="27"/>
      <c r="B26" s="22"/>
      <c r="C26" s="23"/>
      <c r="D26" s="23"/>
      <c r="E26" s="199"/>
      <c r="F26" s="23"/>
      <c r="G26" s="24"/>
      <c r="H26" s="25"/>
    </row>
    <row r="27" spans="1:8" ht="12.75">
      <c r="A27" s="27"/>
      <c r="B27" s="22"/>
      <c r="C27" s="23"/>
      <c r="D27" s="23"/>
      <c r="E27" s="199"/>
      <c r="F27" s="23"/>
      <c r="G27" s="24"/>
      <c r="H27" s="25"/>
    </row>
    <row r="28" spans="1:8" ht="12.75">
      <c r="A28" s="27"/>
      <c r="B28" s="22"/>
      <c r="C28" s="23"/>
      <c r="D28" s="23"/>
      <c r="E28" s="199"/>
      <c r="F28" s="23"/>
      <c r="G28" s="24"/>
      <c r="H28" s="25"/>
    </row>
    <row r="29" spans="1:8" ht="13.5" thickBot="1">
      <c r="A29" s="28"/>
      <c r="B29" s="29"/>
      <c r="C29" s="30"/>
      <c r="D29" s="30"/>
      <c r="E29" s="200"/>
      <c r="F29" s="30"/>
      <c r="G29" s="31"/>
      <c r="H29" s="32"/>
    </row>
    <row r="30" spans="1:8" s="2" customFormat="1" ht="30" customHeight="1" thickBot="1">
      <c r="A30" s="33" t="s">
        <v>20</v>
      </c>
      <c r="B30" s="34">
        <f>B25</f>
        <v>5460000</v>
      </c>
      <c r="C30" s="35">
        <f>C22+C23+C24</f>
        <v>1985000</v>
      </c>
      <c r="D30" s="36">
        <f>D21</f>
        <v>0</v>
      </c>
      <c r="E30" s="35">
        <f>E21</f>
        <v>4610000</v>
      </c>
      <c r="F30" s="36">
        <f>F24</f>
        <v>1600000</v>
      </c>
      <c r="G30" s="35">
        <v>0</v>
      </c>
      <c r="H30" s="37">
        <v>0</v>
      </c>
    </row>
    <row r="31" spans="1:8" s="2" customFormat="1" ht="28.5" customHeight="1" thickBot="1">
      <c r="A31" s="33" t="s">
        <v>246</v>
      </c>
      <c r="B31" s="220">
        <f>B30+C30+D30+E30+F30+G30+H30</f>
        <v>13655000</v>
      </c>
      <c r="C31" s="221"/>
      <c r="D31" s="221"/>
      <c r="E31" s="221"/>
      <c r="F31" s="221"/>
      <c r="G31" s="221"/>
      <c r="H31" s="222"/>
    </row>
    <row r="32" spans="4:5" ht="13.5" thickBot="1">
      <c r="D32" s="40"/>
      <c r="E32" s="41"/>
    </row>
    <row r="33" spans="1:8" ht="26.25" thickBot="1">
      <c r="A33" s="100" t="s">
        <v>11</v>
      </c>
      <c r="B33" s="223" t="s">
        <v>251</v>
      </c>
      <c r="C33" s="224"/>
      <c r="D33" s="224"/>
      <c r="E33" s="224"/>
      <c r="F33" s="224"/>
      <c r="G33" s="224"/>
      <c r="H33" s="225"/>
    </row>
    <row r="34" spans="1:8" ht="90" thickBot="1">
      <c r="A34" s="101" t="s">
        <v>12</v>
      </c>
      <c r="B34" s="19" t="s">
        <v>13</v>
      </c>
      <c r="C34" s="20" t="s">
        <v>14</v>
      </c>
      <c r="D34" s="20" t="s">
        <v>15</v>
      </c>
      <c r="E34" s="20" t="s">
        <v>16</v>
      </c>
      <c r="F34" s="20" t="s">
        <v>17</v>
      </c>
      <c r="G34" s="20" t="s">
        <v>45</v>
      </c>
      <c r="H34" s="21" t="s">
        <v>19</v>
      </c>
    </row>
    <row r="35" spans="1:8" ht="12.75">
      <c r="A35" s="196">
        <v>63</v>
      </c>
      <c r="B35" s="4"/>
      <c r="C35" s="5"/>
      <c r="D35" s="6"/>
      <c r="E35" s="198">
        <v>4500000</v>
      </c>
      <c r="F35" s="7"/>
      <c r="G35" s="8"/>
      <c r="H35" s="9"/>
    </row>
    <row r="36" spans="1:8" ht="12.75">
      <c r="A36" s="26">
        <v>64</v>
      </c>
      <c r="B36" s="22"/>
      <c r="C36" s="23">
        <v>315000</v>
      </c>
      <c r="D36" s="23"/>
      <c r="E36" s="199"/>
      <c r="F36" s="23"/>
      <c r="G36" s="24"/>
      <c r="H36" s="25"/>
    </row>
    <row r="37" spans="1:8" ht="12.75">
      <c r="A37" s="26">
        <v>65</v>
      </c>
      <c r="B37" s="22"/>
      <c r="C37" s="23">
        <v>1500000</v>
      </c>
      <c r="D37" s="23"/>
      <c r="E37" s="199"/>
      <c r="F37" s="23"/>
      <c r="G37" s="24"/>
      <c r="H37" s="25"/>
    </row>
    <row r="38" spans="1:8" ht="12.75">
      <c r="A38" s="26">
        <v>66</v>
      </c>
      <c r="B38" s="22"/>
      <c r="C38" s="23">
        <v>470000</v>
      </c>
      <c r="D38" s="23"/>
      <c r="E38" s="199"/>
      <c r="F38" s="23">
        <v>1600000</v>
      </c>
      <c r="G38" s="24"/>
      <c r="H38" s="25"/>
    </row>
    <row r="39" spans="1:8" ht="12.75">
      <c r="A39" s="26">
        <v>67</v>
      </c>
      <c r="B39" s="22">
        <v>5700000</v>
      </c>
      <c r="C39" s="23"/>
      <c r="D39" s="23"/>
      <c r="E39" s="199"/>
      <c r="F39" s="23"/>
      <c r="G39" s="24"/>
      <c r="H39" s="25"/>
    </row>
    <row r="40" spans="1:8" ht="13.5" customHeight="1">
      <c r="A40" s="27"/>
      <c r="B40" s="22"/>
      <c r="C40" s="23"/>
      <c r="D40" s="23"/>
      <c r="E40" s="199"/>
      <c r="F40" s="23"/>
      <c r="G40" s="24"/>
      <c r="H40" s="25"/>
    </row>
    <row r="41" spans="1:8" ht="13.5" customHeight="1">
      <c r="A41" s="27"/>
      <c r="B41" s="22"/>
      <c r="C41" s="23"/>
      <c r="D41" s="23"/>
      <c r="E41" s="199"/>
      <c r="F41" s="23"/>
      <c r="G41" s="24"/>
      <c r="H41" s="25"/>
    </row>
    <row r="42" spans="1:8" ht="13.5" customHeight="1">
      <c r="A42" s="27"/>
      <c r="B42" s="22"/>
      <c r="C42" s="23"/>
      <c r="D42" s="23"/>
      <c r="E42" s="199"/>
      <c r="F42" s="23"/>
      <c r="G42" s="24"/>
      <c r="H42" s="25"/>
    </row>
    <row r="43" spans="1:8" ht="13.5" thickBot="1">
      <c r="A43" s="28"/>
      <c r="B43" s="29"/>
      <c r="C43" s="30"/>
      <c r="D43" s="30"/>
      <c r="E43" s="200"/>
      <c r="F43" s="30"/>
      <c r="G43" s="31"/>
      <c r="H43" s="32"/>
    </row>
    <row r="44" spans="1:8" s="2" customFormat="1" ht="30" customHeight="1" thickBot="1">
      <c r="A44" s="33" t="s">
        <v>20</v>
      </c>
      <c r="B44" s="34">
        <f>B39</f>
        <v>5700000</v>
      </c>
      <c r="C44" s="35">
        <f>C36+C37+C38</f>
        <v>2285000</v>
      </c>
      <c r="D44" s="36">
        <f>D35</f>
        <v>0</v>
      </c>
      <c r="E44" s="35">
        <f>E35</f>
        <v>4500000</v>
      </c>
      <c r="F44" s="36">
        <f>F38</f>
        <v>1600000</v>
      </c>
      <c r="G44" s="35">
        <v>0</v>
      </c>
      <c r="H44" s="37">
        <v>0</v>
      </c>
    </row>
    <row r="45" spans="1:8" s="2" customFormat="1" ht="28.5" customHeight="1" thickBot="1">
      <c r="A45" s="33" t="s">
        <v>245</v>
      </c>
      <c r="B45" s="220">
        <f>B44+C44+D44+E44+F44+G44+H44</f>
        <v>14085000</v>
      </c>
      <c r="C45" s="221"/>
      <c r="D45" s="221"/>
      <c r="E45" s="221"/>
      <c r="F45" s="221"/>
      <c r="G45" s="221"/>
      <c r="H45" s="222"/>
    </row>
    <row r="46" spans="3:5" ht="13.5" customHeight="1">
      <c r="C46" s="42"/>
      <c r="D46" s="40"/>
      <c r="E46" s="43"/>
    </row>
    <row r="47" spans="3:5" ht="13.5" customHeight="1">
      <c r="C47" s="42"/>
      <c r="D47" s="44"/>
      <c r="E47" s="45"/>
    </row>
    <row r="48" spans="4:5" ht="13.5" customHeight="1">
      <c r="D48" s="46"/>
      <c r="E48" s="47"/>
    </row>
    <row r="49" spans="4:5" ht="13.5" customHeight="1">
      <c r="D49" s="48"/>
      <c r="E49" s="49"/>
    </row>
    <row r="50" spans="4:5" ht="13.5" customHeight="1">
      <c r="D50" s="40"/>
      <c r="E50" s="41"/>
    </row>
    <row r="51" spans="3:5" ht="28.5" customHeight="1">
      <c r="C51" s="42"/>
      <c r="D51" s="40"/>
      <c r="E51" s="50"/>
    </row>
    <row r="52" spans="3:5" ht="13.5" customHeight="1">
      <c r="C52" s="42"/>
      <c r="D52" s="40"/>
      <c r="E52" s="45"/>
    </row>
    <row r="53" spans="4:5" ht="13.5" customHeight="1">
      <c r="D53" s="40"/>
      <c r="E53" s="41"/>
    </row>
    <row r="54" spans="4:5" ht="13.5" customHeight="1">
      <c r="D54" s="40"/>
      <c r="E54" s="49"/>
    </row>
    <row r="55" spans="4:5" ht="13.5" customHeight="1">
      <c r="D55" s="40"/>
      <c r="E55" s="41"/>
    </row>
    <row r="56" spans="4:5" ht="22.5" customHeight="1">
      <c r="D56" s="40"/>
      <c r="E56" s="51"/>
    </row>
    <row r="57" spans="4:5" ht="13.5" customHeight="1">
      <c r="D57" s="46"/>
      <c r="E57" s="47"/>
    </row>
    <row r="58" spans="2:5" ht="13.5" customHeight="1">
      <c r="B58" s="42"/>
      <c r="D58" s="46"/>
      <c r="E58" s="52"/>
    </row>
    <row r="59" spans="3:5" ht="13.5" customHeight="1">
      <c r="C59" s="42"/>
      <c r="D59" s="46"/>
      <c r="E59" s="53"/>
    </row>
    <row r="60" spans="3:5" ht="13.5" customHeight="1">
      <c r="C60" s="42"/>
      <c r="D60" s="48"/>
      <c r="E60" s="45"/>
    </row>
    <row r="61" spans="4:5" ht="13.5" customHeight="1">
      <c r="D61" s="40"/>
      <c r="E61" s="41"/>
    </row>
    <row r="62" spans="2:5" ht="13.5" customHeight="1">
      <c r="B62" s="42"/>
      <c r="D62" s="40"/>
      <c r="E62" s="43"/>
    </row>
    <row r="63" spans="3:5" ht="13.5" customHeight="1">
      <c r="C63" s="42"/>
      <c r="D63" s="40"/>
      <c r="E63" s="52"/>
    </row>
    <row r="64" spans="3:5" ht="13.5" customHeight="1">
      <c r="C64" s="42"/>
      <c r="D64" s="48"/>
      <c r="E64" s="45"/>
    </row>
    <row r="65" spans="4:5" ht="13.5" customHeight="1">
      <c r="D65" s="46"/>
      <c r="E65" s="41"/>
    </row>
    <row r="66" spans="3:5" ht="13.5" customHeight="1">
      <c r="C66" s="42"/>
      <c r="D66" s="46"/>
      <c r="E66" s="52"/>
    </row>
    <row r="67" spans="4:5" ht="22.5" customHeight="1">
      <c r="D67" s="48"/>
      <c r="E67" s="51"/>
    </row>
    <row r="68" spans="4:5" ht="13.5" customHeight="1">
      <c r="D68" s="40"/>
      <c r="E68" s="41"/>
    </row>
    <row r="69" spans="4:5" ht="13.5" customHeight="1">
      <c r="D69" s="48"/>
      <c r="E69" s="45"/>
    </row>
    <row r="70" spans="4:5" ht="13.5" customHeight="1">
      <c r="D70" s="40"/>
      <c r="E70" s="41"/>
    </row>
    <row r="71" spans="4:5" ht="13.5" customHeight="1">
      <c r="D71" s="40"/>
      <c r="E71" s="41"/>
    </row>
    <row r="72" spans="1:5" ht="13.5" customHeight="1">
      <c r="A72" s="42"/>
      <c r="D72" s="54"/>
      <c r="E72" s="52"/>
    </row>
    <row r="73" spans="2:5" ht="13.5" customHeight="1">
      <c r="B73" s="42"/>
      <c r="C73" s="42"/>
      <c r="D73" s="55"/>
      <c r="E73" s="52"/>
    </row>
    <row r="74" spans="2:5" ht="13.5" customHeight="1">
      <c r="B74" s="42"/>
      <c r="C74" s="42"/>
      <c r="D74" s="55"/>
      <c r="E74" s="43"/>
    </row>
    <row r="75" spans="2:5" ht="13.5" customHeight="1">
      <c r="B75" s="42"/>
      <c r="C75" s="42"/>
      <c r="D75" s="48"/>
      <c r="E75" s="49"/>
    </row>
    <row r="76" spans="4:5" ht="12.75">
      <c r="D76" s="40"/>
      <c r="E76" s="41"/>
    </row>
    <row r="77" spans="2:5" ht="12.75">
      <c r="B77" s="42"/>
      <c r="D77" s="40"/>
      <c r="E77" s="52"/>
    </row>
    <row r="78" spans="3:5" ht="12.75">
      <c r="C78" s="42"/>
      <c r="D78" s="40"/>
      <c r="E78" s="43"/>
    </row>
    <row r="79" spans="3:5" ht="12.75">
      <c r="C79" s="42"/>
      <c r="D79" s="48"/>
      <c r="E79" s="45"/>
    </row>
    <row r="80" spans="4:5" ht="12.75">
      <c r="D80" s="40"/>
      <c r="E80" s="41"/>
    </row>
    <row r="81" spans="4:5" ht="12.75">
      <c r="D81" s="40"/>
      <c r="E81" s="41"/>
    </row>
    <row r="82" spans="4:5" ht="12.75">
      <c r="D82" s="56"/>
      <c r="E82" s="57"/>
    </row>
    <row r="83" spans="4:5" ht="12.75">
      <c r="D83" s="40"/>
      <c r="E83" s="41"/>
    </row>
    <row r="84" spans="4:5" ht="12.75">
      <c r="D84" s="40"/>
      <c r="E84" s="41"/>
    </row>
    <row r="85" spans="4:5" ht="12.75">
      <c r="D85" s="40"/>
      <c r="E85" s="41"/>
    </row>
    <row r="86" spans="4:5" ht="12.75">
      <c r="D86" s="48"/>
      <c r="E86" s="45"/>
    </row>
    <row r="87" spans="4:5" ht="12.75">
      <c r="D87" s="40"/>
      <c r="E87" s="41"/>
    </row>
    <row r="88" spans="4:5" ht="12.75">
      <c r="D88" s="48"/>
      <c r="E88" s="45"/>
    </row>
    <row r="89" spans="4:5" ht="12.75">
      <c r="D89" s="40"/>
      <c r="E89" s="41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1:5" ht="28.5" customHeight="1">
      <c r="A93" s="58"/>
      <c r="B93" s="58"/>
      <c r="C93" s="58"/>
      <c r="D93" s="59"/>
      <c r="E93" s="60"/>
    </row>
    <row r="94" spans="3:5" ht="12.75">
      <c r="C94" s="42"/>
      <c r="D94" s="40"/>
      <c r="E94" s="43"/>
    </row>
    <row r="95" spans="4:5" ht="12.75">
      <c r="D95" s="61"/>
      <c r="E95" s="62"/>
    </row>
    <row r="96" spans="4:5" ht="12.75">
      <c r="D96" s="40"/>
      <c r="E96" s="41"/>
    </row>
    <row r="97" spans="4:5" ht="12.75">
      <c r="D97" s="56"/>
      <c r="E97" s="57"/>
    </row>
    <row r="98" spans="4:5" ht="12.75">
      <c r="D98" s="56"/>
      <c r="E98" s="57"/>
    </row>
    <row r="99" spans="4:5" ht="12.75">
      <c r="D99" s="40"/>
      <c r="E99" s="41"/>
    </row>
    <row r="100" spans="4:5" ht="12.75">
      <c r="D100" s="48"/>
      <c r="E100" s="45"/>
    </row>
    <row r="101" spans="4:5" ht="12.75">
      <c r="D101" s="40"/>
      <c r="E101" s="41"/>
    </row>
    <row r="102" spans="4:5" ht="12.75">
      <c r="D102" s="40"/>
      <c r="E102" s="41"/>
    </row>
    <row r="103" spans="4:5" ht="12.75">
      <c r="D103" s="48"/>
      <c r="E103" s="45"/>
    </row>
    <row r="104" spans="4:5" ht="12.75">
      <c r="D104" s="40"/>
      <c r="E104" s="41"/>
    </row>
    <row r="105" spans="4:5" ht="12.75">
      <c r="D105" s="56"/>
      <c r="E105" s="57"/>
    </row>
    <row r="106" spans="4:5" ht="12.75">
      <c r="D106" s="48"/>
      <c r="E106" s="62"/>
    </row>
    <row r="107" spans="4:5" ht="12.75">
      <c r="D107" s="46"/>
      <c r="E107" s="57"/>
    </row>
    <row r="108" spans="4:5" ht="12.75">
      <c r="D108" s="48"/>
      <c r="E108" s="45"/>
    </row>
    <row r="109" spans="4:5" ht="12.75">
      <c r="D109" s="40"/>
      <c r="E109" s="41"/>
    </row>
    <row r="110" spans="3:5" ht="12.75">
      <c r="C110" s="42"/>
      <c r="D110" s="40"/>
      <c r="E110" s="43"/>
    </row>
    <row r="111" spans="4:5" ht="12.75">
      <c r="D111" s="46"/>
      <c r="E111" s="45"/>
    </row>
    <row r="112" spans="4:5" ht="12.75">
      <c r="D112" s="46"/>
      <c r="E112" s="57"/>
    </row>
    <row r="113" spans="3:5" ht="12.75">
      <c r="C113" s="42"/>
      <c r="D113" s="46"/>
      <c r="E113" s="63"/>
    </row>
    <row r="114" spans="3:5" ht="12.75">
      <c r="C114" s="42"/>
      <c r="D114" s="48"/>
      <c r="E114" s="49"/>
    </row>
    <row r="115" spans="4:5" ht="12.75">
      <c r="D115" s="40"/>
      <c r="E115" s="41"/>
    </row>
    <row r="116" spans="4:5" ht="12.75">
      <c r="D116" s="61"/>
      <c r="E116" s="64"/>
    </row>
    <row r="117" spans="4:5" ht="11.25" customHeight="1">
      <c r="D117" s="56"/>
      <c r="E117" s="57"/>
    </row>
    <row r="118" spans="2:5" ht="24" customHeight="1">
      <c r="B118" s="42"/>
      <c r="D118" s="56"/>
      <c r="E118" s="65"/>
    </row>
    <row r="119" spans="3:5" ht="15" customHeight="1">
      <c r="C119" s="42"/>
      <c r="D119" s="56"/>
      <c r="E119" s="65"/>
    </row>
    <row r="120" spans="4:5" ht="11.25" customHeight="1">
      <c r="D120" s="61"/>
      <c r="E120" s="62"/>
    </row>
    <row r="121" spans="4:5" ht="12.75">
      <c r="D121" s="56"/>
      <c r="E121" s="57"/>
    </row>
    <row r="122" spans="2:5" ht="13.5" customHeight="1">
      <c r="B122" s="42"/>
      <c r="D122" s="56"/>
      <c r="E122" s="66"/>
    </row>
    <row r="123" spans="3:5" ht="12.75" customHeight="1">
      <c r="C123" s="42"/>
      <c r="D123" s="56"/>
      <c r="E123" s="43"/>
    </row>
    <row r="124" spans="3:5" ht="12.75" customHeight="1">
      <c r="C124" s="42"/>
      <c r="D124" s="48"/>
      <c r="E124" s="49"/>
    </row>
    <row r="125" spans="4:5" ht="12.75">
      <c r="D125" s="40"/>
      <c r="E125" s="41"/>
    </row>
    <row r="126" spans="3:5" ht="12.75">
      <c r="C126" s="42"/>
      <c r="D126" s="40"/>
      <c r="E126" s="63"/>
    </row>
    <row r="127" spans="4:5" ht="12.75">
      <c r="D127" s="61"/>
      <c r="E127" s="62"/>
    </row>
    <row r="128" spans="4:5" ht="12.75">
      <c r="D128" s="56"/>
      <c r="E128" s="57"/>
    </row>
    <row r="129" spans="4:5" ht="12.75">
      <c r="D129" s="40"/>
      <c r="E129" s="41"/>
    </row>
    <row r="130" spans="1:5" ht="19.5" customHeight="1">
      <c r="A130" s="67"/>
      <c r="B130" s="14"/>
      <c r="C130" s="14"/>
      <c r="D130" s="14"/>
      <c r="E130" s="52"/>
    </row>
    <row r="131" spans="1:5" ht="15" customHeight="1">
      <c r="A131" s="42"/>
      <c r="D131" s="54"/>
      <c r="E131" s="52"/>
    </row>
    <row r="132" spans="1:5" ht="12.75">
      <c r="A132" s="42"/>
      <c r="B132" s="42"/>
      <c r="D132" s="54"/>
      <c r="E132" s="43"/>
    </row>
    <row r="133" spans="3:5" ht="12.75">
      <c r="C133" s="42"/>
      <c r="D133" s="40"/>
      <c r="E133" s="52"/>
    </row>
    <row r="134" spans="4:5" ht="12.75">
      <c r="D134" s="44"/>
      <c r="E134" s="45"/>
    </row>
    <row r="135" spans="2:5" ht="12.75">
      <c r="B135" s="42"/>
      <c r="D135" s="40"/>
      <c r="E135" s="43"/>
    </row>
    <row r="136" spans="3:5" ht="12.75">
      <c r="C136" s="42"/>
      <c r="D136" s="40"/>
      <c r="E136" s="43"/>
    </row>
    <row r="137" spans="4:5" ht="12.75">
      <c r="D137" s="48"/>
      <c r="E137" s="49"/>
    </row>
    <row r="138" spans="3:5" ht="22.5" customHeight="1">
      <c r="C138" s="42"/>
      <c r="D138" s="40"/>
      <c r="E138" s="50"/>
    </row>
    <row r="139" spans="4:5" ht="12.75">
      <c r="D139" s="40"/>
      <c r="E139" s="49"/>
    </row>
    <row r="140" spans="2:5" ht="12.75">
      <c r="B140" s="42"/>
      <c r="D140" s="46"/>
      <c r="E140" s="52"/>
    </row>
    <row r="141" spans="3:5" ht="12.75">
      <c r="C141" s="42"/>
      <c r="D141" s="46"/>
      <c r="E141" s="53"/>
    </row>
    <row r="142" spans="4:5" ht="12.75">
      <c r="D142" s="48"/>
      <c r="E142" s="45"/>
    </row>
    <row r="143" spans="1:5" ht="13.5" customHeight="1">
      <c r="A143" s="42"/>
      <c r="D143" s="54"/>
      <c r="E143" s="52"/>
    </row>
    <row r="144" spans="2:5" ht="13.5" customHeight="1">
      <c r="B144" s="42"/>
      <c r="D144" s="40"/>
      <c r="E144" s="52"/>
    </row>
    <row r="145" spans="3:5" ht="13.5" customHeight="1">
      <c r="C145" s="42"/>
      <c r="D145" s="40"/>
      <c r="E145" s="43"/>
    </row>
    <row r="146" spans="3:5" ht="12.75">
      <c r="C146" s="42"/>
      <c r="D146" s="48"/>
      <c r="E146" s="45"/>
    </row>
    <row r="147" spans="3:5" ht="12.75">
      <c r="C147" s="42"/>
      <c r="D147" s="40"/>
      <c r="E147" s="43"/>
    </row>
    <row r="148" spans="4:5" ht="12.75">
      <c r="D148" s="61"/>
      <c r="E148" s="62"/>
    </row>
    <row r="149" spans="3:5" ht="12.75">
      <c r="C149" s="42"/>
      <c r="D149" s="46"/>
      <c r="E149" s="63"/>
    </row>
    <row r="150" spans="3:5" ht="12.75">
      <c r="C150" s="42"/>
      <c r="D150" s="48"/>
      <c r="E150" s="49"/>
    </row>
    <row r="151" spans="4:5" ht="12.75">
      <c r="D151" s="61"/>
      <c r="E151" s="68"/>
    </row>
    <row r="152" spans="2:5" ht="12.75">
      <c r="B152" s="42"/>
      <c r="D152" s="56"/>
      <c r="E152" s="66"/>
    </row>
    <row r="153" spans="3:5" ht="12.75">
      <c r="C153" s="42"/>
      <c r="D153" s="56"/>
      <c r="E153" s="43"/>
    </row>
    <row r="154" spans="3:5" ht="12.75">
      <c r="C154" s="42"/>
      <c r="D154" s="48"/>
      <c r="E154" s="49"/>
    </row>
    <row r="155" spans="3:5" ht="12.75">
      <c r="C155" s="42"/>
      <c r="D155" s="48"/>
      <c r="E155" s="49"/>
    </row>
    <row r="156" spans="4:5" ht="12.75">
      <c r="D156" s="40"/>
      <c r="E156" s="41"/>
    </row>
    <row r="157" spans="1:5" s="69" customFormat="1" ht="18" customHeight="1">
      <c r="A157" s="226"/>
      <c r="B157" s="227"/>
      <c r="C157" s="227"/>
      <c r="D157" s="227"/>
      <c r="E157" s="227"/>
    </row>
    <row r="158" spans="1:5" ht="28.5" customHeight="1">
      <c r="A158" s="58"/>
      <c r="B158" s="58"/>
      <c r="C158" s="58"/>
      <c r="D158" s="59"/>
      <c r="E158" s="60"/>
    </row>
    <row r="160" spans="1:5" ht="15.75">
      <c r="A160" s="71"/>
      <c r="B160" s="42"/>
      <c r="C160" s="42"/>
      <c r="D160" s="72"/>
      <c r="E160" s="13"/>
    </row>
    <row r="161" spans="1:5" ht="12.75">
      <c r="A161" s="42"/>
      <c r="B161" s="42"/>
      <c r="C161" s="42"/>
      <c r="D161" s="72"/>
      <c r="E161" s="13"/>
    </row>
    <row r="162" spans="1:5" ht="17.25" customHeight="1">
      <c r="A162" s="42"/>
      <c r="B162" s="42"/>
      <c r="C162" s="42"/>
      <c r="D162" s="72"/>
      <c r="E162" s="13"/>
    </row>
    <row r="163" spans="1:5" ht="13.5" customHeight="1">
      <c r="A163" s="42"/>
      <c r="B163" s="42"/>
      <c r="C163" s="42"/>
      <c r="D163" s="72"/>
      <c r="E163" s="13"/>
    </row>
    <row r="164" spans="1:5" ht="12.75">
      <c r="A164" s="42"/>
      <c r="B164" s="42"/>
      <c r="C164" s="42"/>
      <c r="D164" s="72"/>
      <c r="E164" s="13"/>
    </row>
    <row r="165" spans="1:3" ht="12.75">
      <c r="A165" s="42"/>
      <c r="B165" s="42"/>
      <c r="C165" s="42"/>
    </row>
    <row r="166" spans="1:5" ht="12.75">
      <c r="A166" s="42"/>
      <c r="B166" s="42"/>
      <c r="C166" s="42"/>
      <c r="D166" s="72"/>
      <c r="E166" s="13"/>
    </row>
    <row r="167" spans="1:5" ht="12.75">
      <c r="A167" s="42"/>
      <c r="B167" s="42"/>
      <c r="C167" s="42"/>
      <c r="D167" s="72"/>
      <c r="E167" s="73"/>
    </row>
    <row r="168" spans="1:5" ht="12.75">
      <c r="A168" s="42"/>
      <c r="B168" s="42"/>
      <c r="C168" s="42"/>
      <c r="D168" s="72"/>
      <c r="E168" s="13"/>
    </row>
    <row r="169" spans="1:5" ht="22.5" customHeight="1">
      <c r="A169" s="42"/>
      <c r="B169" s="42"/>
      <c r="C169" s="42"/>
      <c r="D169" s="72"/>
      <c r="E169" s="50"/>
    </row>
    <row r="170" spans="4:5" ht="22.5" customHeight="1">
      <c r="D170" s="48"/>
      <c r="E170" s="51"/>
    </row>
  </sheetData>
  <sheetProtection/>
  <mergeCells count="8">
    <mergeCell ref="A1:H1"/>
    <mergeCell ref="B17:H17"/>
    <mergeCell ref="B19:H19"/>
    <mergeCell ref="B31:H31"/>
    <mergeCell ref="B33:H33"/>
    <mergeCell ref="A157:E157"/>
    <mergeCell ref="B3:H3"/>
    <mergeCell ref="B45:H45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1" max="9" man="1"/>
    <brk id="155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2"/>
  <sheetViews>
    <sheetView zoomScalePageLayoutView="0" workbookViewId="0" topLeftCell="A82">
      <selection activeCell="G234" sqref="G234"/>
    </sheetView>
  </sheetViews>
  <sheetFormatPr defaultColWidth="11.421875" defaultRowHeight="12.75"/>
  <cols>
    <col min="1" max="1" width="11.421875" style="95" bestFit="1" customWidth="1"/>
    <col min="2" max="2" width="36.140625" style="96" customWidth="1"/>
    <col min="3" max="3" width="12.7109375" style="3" customWidth="1"/>
    <col min="4" max="4" width="13.140625" style="3" customWidth="1"/>
    <col min="5" max="5" width="12.57421875" style="3" customWidth="1"/>
    <col min="6" max="6" width="8.00390625" style="3" customWidth="1"/>
    <col min="7" max="7" width="6.7109375" style="3" customWidth="1"/>
    <col min="8" max="8" width="7.28125" style="3" customWidth="1"/>
    <col min="9" max="9" width="12.28125" style="3" customWidth="1"/>
    <col min="10" max="10" width="12.140625" style="3" customWidth="1"/>
    <col min="11" max="11" width="16.00390625" style="3" customWidth="1"/>
    <col min="12" max="12" width="15.57421875" style="3" customWidth="1"/>
    <col min="13" max="16384" width="11.421875" style="10" customWidth="1"/>
  </cols>
  <sheetData>
    <row r="1" spans="1:12" ht="24" customHeight="1">
      <c r="A1" s="228" t="s">
        <v>21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</row>
    <row r="2" spans="1:12" s="13" customFormat="1" ht="78.75">
      <c r="A2" s="11" t="s">
        <v>22</v>
      </c>
      <c r="B2" s="11" t="s">
        <v>23</v>
      </c>
      <c r="C2" s="12" t="s">
        <v>204</v>
      </c>
      <c r="D2" s="97" t="s">
        <v>13</v>
      </c>
      <c r="E2" s="97" t="s">
        <v>14</v>
      </c>
      <c r="F2" s="97" t="s">
        <v>15</v>
      </c>
      <c r="G2" s="97" t="s">
        <v>16</v>
      </c>
      <c r="H2" s="97" t="s">
        <v>24</v>
      </c>
      <c r="I2" s="97" t="s">
        <v>18</v>
      </c>
      <c r="J2" s="97" t="s">
        <v>195</v>
      </c>
      <c r="K2" s="12" t="s">
        <v>203</v>
      </c>
      <c r="L2" s="12" t="s">
        <v>205</v>
      </c>
    </row>
    <row r="3" spans="1:12" ht="12.75">
      <c r="A3" s="94"/>
      <c r="B3" s="16"/>
      <c r="C3" s="111"/>
      <c r="D3" s="112">
        <v>11</v>
      </c>
      <c r="E3" s="112">
        <v>25</v>
      </c>
      <c r="F3" s="112">
        <v>55</v>
      </c>
      <c r="G3" s="112">
        <v>55</v>
      </c>
      <c r="H3" s="112">
        <v>55</v>
      </c>
      <c r="I3" s="112">
        <v>55</v>
      </c>
      <c r="J3" s="112">
        <v>55</v>
      </c>
      <c r="K3" s="111"/>
      <c r="L3" s="111"/>
    </row>
    <row r="4" spans="1:12" ht="12.75">
      <c r="A4" s="113"/>
      <c r="B4" s="114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2.75">
      <c r="A5" s="113"/>
      <c r="B5" s="114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s="13" customFormat="1" ht="45">
      <c r="A6" s="113"/>
      <c r="B6" s="119" t="s">
        <v>244</v>
      </c>
      <c r="C6" s="115"/>
      <c r="D6" s="115"/>
      <c r="E6" s="132"/>
      <c r="F6" s="115"/>
      <c r="G6" s="115"/>
      <c r="H6" s="115"/>
      <c r="I6" s="115"/>
      <c r="J6" s="115"/>
      <c r="K6" s="115"/>
      <c r="L6" s="115"/>
    </row>
    <row r="7" spans="1:12" ht="12.75">
      <c r="A7" s="113"/>
      <c r="B7" s="114"/>
      <c r="C7" s="109"/>
      <c r="D7" s="109"/>
      <c r="E7" s="130"/>
      <c r="F7" s="109"/>
      <c r="G7" s="109"/>
      <c r="H7" s="109"/>
      <c r="I7" s="109"/>
      <c r="J7" s="109"/>
      <c r="K7" s="109"/>
      <c r="L7" s="109"/>
    </row>
    <row r="8" spans="1:12" s="13" customFormat="1" ht="12.75">
      <c r="A8" s="116"/>
      <c r="B8" s="117" t="s">
        <v>54</v>
      </c>
      <c r="C8" s="115"/>
      <c r="D8" s="115"/>
      <c r="E8" s="132"/>
      <c r="F8" s="115"/>
      <c r="G8" s="115"/>
      <c r="H8" s="115"/>
      <c r="I8" s="115"/>
      <c r="J8" s="115"/>
      <c r="K8" s="115"/>
      <c r="L8" s="115"/>
    </row>
    <row r="9" spans="1:12" s="13" customFormat="1" ht="26.25" customHeight="1">
      <c r="A9" s="118" t="s">
        <v>56</v>
      </c>
      <c r="B9" s="117" t="s">
        <v>55</v>
      </c>
      <c r="C9" s="115"/>
      <c r="D9" s="115"/>
      <c r="E9" s="132"/>
      <c r="F9" s="115"/>
      <c r="G9" s="115"/>
      <c r="H9" s="115"/>
      <c r="I9" s="115"/>
      <c r="J9" s="115"/>
      <c r="K9" s="115"/>
      <c r="L9" s="115"/>
    </row>
    <row r="10" spans="1:12" s="13" customFormat="1" ht="12.75">
      <c r="A10" s="113">
        <v>3</v>
      </c>
      <c r="B10" s="117" t="s">
        <v>25</v>
      </c>
      <c r="C10" s="131">
        <f>C11+C22+C83</f>
        <v>4285000</v>
      </c>
      <c r="D10" s="131">
        <f>D11+D22+D83</f>
        <v>4000000</v>
      </c>
      <c r="E10" s="131">
        <f>E11+E22+E83</f>
        <v>570000</v>
      </c>
      <c r="F10" s="115"/>
      <c r="G10" s="115"/>
      <c r="H10" s="115"/>
      <c r="I10" s="115"/>
      <c r="J10" s="115"/>
      <c r="K10" s="187">
        <f>K11+K22+K83</f>
        <v>4312000</v>
      </c>
      <c r="L10" s="188">
        <f>L11+L22+L83</f>
        <v>4420000</v>
      </c>
    </row>
    <row r="11" spans="1:12" s="13" customFormat="1" ht="12.75">
      <c r="A11" s="113">
        <v>31</v>
      </c>
      <c r="B11" s="117" t="s">
        <v>26</v>
      </c>
      <c r="C11" s="131">
        <f>C12+C14+C20</f>
        <v>3338000</v>
      </c>
      <c r="D11" s="131">
        <f>D12+D14+D20</f>
        <v>3338000</v>
      </c>
      <c r="E11" s="131">
        <f>E12+E14+E20+E23+E29+E43+E69+E71+E84</f>
        <v>285000</v>
      </c>
      <c r="F11" s="115"/>
      <c r="G11" s="115"/>
      <c r="H11" s="115"/>
      <c r="I11" s="115"/>
      <c r="J11" s="115"/>
      <c r="K11" s="150">
        <v>3418000</v>
      </c>
      <c r="L11" s="150">
        <v>3473000</v>
      </c>
    </row>
    <row r="12" spans="1:12" ht="12.75">
      <c r="A12" s="110">
        <v>311</v>
      </c>
      <c r="B12" s="114" t="s">
        <v>27</v>
      </c>
      <c r="C12" s="129">
        <f>SUM(C13)</f>
        <v>2660000</v>
      </c>
      <c r="D12" s="129">
        <f>SUM(D13)</f>
        <v>2660000</v>
      </c>
      <c r="E12" s="129">
        <f>SUM(E13)</f>
        <v>0</v>
      </c>
      <c r="F12" s="109"/>
      <c r="G12" s="109"/>
      <c r="H12" s="109"/>
      <c r="I12" s="109"/>
      <c r="J12" s="109"/>
      <c r="K12" s="109"/>
      <c r="L12" s="109"/>
    </row>
    <row r="13" spans="1:12" ht="12.75">
      <c r="A13" s="120" t="s">
        <v>63</v>
      </c>
      <c r="B13" s="114" t="s">
        <v>109</v>
      </c>
      <c r="C13" s="129">
        <f>SUM(D13:E13)</f>
        <v>2660000</v>
      </c>
      <c r="D13" s="148">
        <v>2660000</v>
      </c>
      <c r="E13" s="145"/>
      <c r="F13" s="162"/>
      <c r="G13" s="162"/>
      <c r="H13" s="162"/>
      <c r="I13" s="162"/>
      <c r="J13" s="162"/>
      <c r="K13" s="109"/>
      <c r="L13" s="109"/>
    </row>
    <row r="14" spans="1:12" ht="12.75">
      <c r="A14" s="110">
        <v>312</v>
      </c>
      <c r="B14" s="114" t="s">
        <v>28</v>
      </c>
      <c r="C14" s="129">
        <f>SUM(C15:C19)</f>
        <v>238000</v>
      </c>
      <c r="D14" s="129">
        <f>SUM(D15:D19)</f>
        <v>238000</v>
      </c>
      <c r="E14" s="129">
        <f>SUM(E15:E19)</f>
        <v>0</v>
      </c>
      <c r="F14" s="109"/>
      <c r="G14" s="109"/>
      <c r="H14" s="109"/>
      <c r="I14" s="109"/>
      <c r="J14" s="109"/>
      <c r="K14" s="109"/>
      <c r="L14" s="109"/>
    </row>
    <row r="15" spans="1:12" ht="12.75">
      <c r="A15" s="120" t="s">
        <v>64</v>
      </c>
      <c r="B15" s="114" t="s">
        <v>110</v>
      </c>
      <c r="C15" s="129">
        <f>SUM(D15:E15)</f>
        <v>75000</v>
      </c>
      <c r="D15" s="122">
        <v>75000</v>
      </c>
      <c r="E15" s="145"/>
      <c r="F15" s="162"/>
      <c r="G15" s="162"/>
      <c r="H15" s="162"/>
      <c r="I15" s="162"/>
      <c r="J15" s="162"/>
      <c r="K15" s="109"/>
      <c r="L15" s="109"/>
    </row>
    <row r="16" spans="1:12" ht="12.75">
      <c r="A16" s="120" t="s">
        <v>65</v>
      </c>
      <c r="B16" s="114" t="s">
        <v>111</v>
      </c>
      <c r="C16" s="129">
        <f>SUM(D16:E16)</f>
        <v>48000</v>
      </c>
      <c r="D16" s="122">
        <v>48000</v>
      </c>
      <c r="E16" s="145"/>
      <c r="F16" s="162"/>
      <c r="G16" s="162"/>
      <c r="H16" s="162"/>
      <c r="I16" s="162"/>
      <c r="J16" s="162"/>
      <c r="K16" s="109"/>
      <c r="L16" s="109"/>
    </row>
    <row r="17" spans="1:12" ht="12.75">
      <c r="A17" s="120" t="s">
        <v>206</v>
      </c>
      <c r="B17" s="114" t="s">
        <v>207</v>
      </c>
      <c r="C17" s="129">
        <f>SUM(D17:E17)</f>
        <v>66000</v>
      </c>
      <c r="D17" s="122">
        <v>66000</v>
      </c>
      <c r="E17" s="145"/>
      <c r="F17" s="162"/>
      <c r="G17" s="162"/>
      <c r="H17" s="162"/>
      <c r="I17" s="162"/>
      <c r="J17" s="162"/>
      <c r="K17" s="109"/>
      <c r="L17" s="109"/>
    </row>
    <row r="18" spans="1:12" ht="12.75" customHeight="1">
      <c r="A18" s="120" t="s">
        <v>66</v>
      </c>
      <c r="B18" s="114" t="s">
        <v>113</v>
      </c>
      <c r="C18" s="129">
        <f>SUM(D18:E18)</f>
        <v>10000</v>
      </c>
      <c r="D18" s="122">
        <v>10000</v>
      </c>
      <c r="E18" s="145"/>
      <c r="F18" s="162"/>
      <c r="G18" s="162"/>
      <c r="H18" s="162"/>
      <c r="I18" s="162"/>
      <c r="J18" s="162"/>
      <c r="K18" s="109"/>
      <c r="L18" s="109"/>
    </row>
    <row r="19" spans="1:12" ht="12.75">
      <c r="A19" s="120" t="s">
        <v>67</v>
      </c>
      <c r="B19" s="114" t="s">
        <v>112</v>
      </c>
      <c r="C19" s="129">
        <f>SUM(D19:E19)</f>
        <v>39000</v>
      </c>
      <c r="D19" s="122">
        <v>39000</v>
      </c>
      <c r="E19" s="145"/>
      <c r="F19" s="162"/>
      <c r="G19" s="162"/>
      <c r="H19" s="162"/>
      <c r="I19" s="162"/>
      <c r="J19" s="162"/>
      <c r="K19" s="109"/>
      <c r="L19" s="109"/>
    </row>
    <row r="20" spans="1:12" ht="12.75">
      <c r="A20" s="110">
        <v>313</v>
      </c>
      <c r="B20" s="114" t="s">
        <v>29</v>
      </c>
      <c r="C20" s="129">
        <f>SUM(C21)</f>
        <v>440000</v>
      </c>
      <c r="D20" s="129">
        <f>SUM(D21)</f>
        <v>440000</v>
      </c>
      <c r="E20" s="130">
        <f>SUM(E21)</f>
        <v>0</v>
      </c>
      <c r="F20" s="109"/>
      <c r="G20" s="109"/>
      <c r="H20" s="109"/>
      <c r="I20" s="109"/>
      <c r="J20" s="109"/>
      <c r="K20" s="109"/>
      <c r="L20" s="109"/>
    </row>
    <row r="21" spans="1:12" ht="12.75">
      <c r="A21" s="120" t="s">
        <v>68</v>
      </c>
      <c r="B21" s="114" t="s">
        <v>114</v>
      </c>
      <c r="C21" s="129">
        <f>SUM(D21:E21)</f>
        <v>440000</v>
      </c>
      <c r="D21" s="122">
        <v>440000</v>
      </c>
      <c r="E21" s="145"/>
      <c r="F21" s="162"/>
      <c r="G21" s="162"/>
      <c r="H21" s="162"/>
      <c r="I21" s="162"/>
      <c r="J21" s="162"/>
      <c r="K21" s="109"/>
      <c r="L21" s="109"/>
    </row>
    <row r="22" spans="1:12" s="13" customFormat="1" ht="12.75">
      <c r="A22" s="113">
        <v>32</v>
      </c>
      <c r="B22" s="117" t="s">
        <v>30</v>
      </c>
      <c r="C22" s="131">
        <f>C23+C29+C43+C69+C71</f>
        <v>927600</v>
      </c>
      <c r="D22" s="131">
        <f>D23+D29+D43+D69+D71</f>
        <v>646000</v>
      </c>
      <c r="E22" s="150">
        <f>E23+E29+E43+E71+E69</f>
        <v>281600</v>
      </c>
      <c r="F22" s="115"/>
      <c r="G22" s="115"/>
      <c r="H22" s="115"/>
      <c r="I22" s="115"/>
      <c r="J22" s="115"/>
      <c r="K22" s="150">
        <v>874600</v>
      </c>
      <c r="L22" s="150">
        <v>927600</v>
      </c>
    </row>
    <row r="23" spans="1:12" ht="12.75">
      <c r="A23" s="110">
        <v>321</v>
      </c>
      <c r="B23" s="114" t="s">
        <v>31</v>
      </c>
      <c r="C23" s="129">
        <f>SUM(C24:C28)</f>
        <v>103000</v>
      </c>
      <c r="D23" s="129">
        <f>SUM(D24:D28)</f>
        <v>83000</v>
      </c>
      <c r="E23" s="153">
        <f>SUM(E24:E28)</f>
        <v>20000</v>
      </c>
      <c r="F23" s="109"/>
      <c r="G23" s="109"/>
      <c r="H23" s="109"/>
      <c r="I23" s="109"/>
      <c r="J23" s="109"/>
      <c r="K23" s="109"/>
      <c r="L23" s="109"/>
    </row>
    <row r="24" spans="1:12" ht="12.75">
      <c r="A24" s="120" t="s">
        <v>69</v>
      </c>
      <c r="B24" s="114" t="s">
        <v>115</v>
      </c>
      <c r="C24" s="129">
        <f>SUM(D24:E24)</f>
        <v>4000</v>
      </c>
      <c r="D24" s="122">
        <v>1000</v>
      </c>
      <c r="E24" s="190">
        <v>3000</v>
      </c>
      <c r="F24" s="162"/>
      <c r="G24" s="162"/>
      <c r="H24" s="162"/>
      <c r="I24" s="162"/>
      <c r="J24" s="162"/>
      <c r="K24" s="109"/>
      <c r="L24" s="109"/>
    </row>
    <row r="25" spans="1:12" ht="12.75">
      <c r="A25" s="120" t="s">
        <v>70</v>
      </c>
      <c r="B25" s="114" t="s">
        <v>116</v>
      </c>
      <c r="C25" s="129">
        <f>SUM(D25:E25)</f>
        <v>7000</v>
      </c>
      <c r="D25" s="122">
        <v>2000</v>
      </c>
      <c r="E25" s="190">
        <v>5000</v>
      </c>
      <c r="F25" s="162"/>
      <c r="G25" s="162"/>
      <c r="H25" s="162"/>
      <c r="I25" s="162"/>
      <c r="J25" s="162"/>
      <c r="K25" s="109"/>
      <c r="L25" s="109"/>
    </row>
    <row r="26" spans="1:12" ht="12.75">
      <c r="A26" s="120" t="s">
        <v>71</v>
      </c>
      <c r="B26" s="114" t="s">
        <v>117</v>
      </c>
      <c r="C26" s="129">
        <f>SUM(D26:E26)</f>
        <v>12000</v>
      </c>
      <c r="D26" s="122">
        <v>5000</v>
      </c>
      <c r="E26" s="190">
        <v>7000</v>
      </c>
      <c r="F26" s="162"/>
      <c r="G26" s="162"/>
      <c r="H26" s="162"/>
      <c r="I26" s="162"/>
      <c r="J26" s="162"/>
      <c r="K26" s="109"/>
      <c r="L26" s="109"/>
    </row>
    <row r="27" spans="1:12" ht="12.75">
      <c r="A27" s="120" t="s">
        <v>72</v>
      </c>
      <c r="B27" s="114" t="s">
        <v>118</v>
      </c>
      <c r="C27" s="129">
        <f>SUM(D27:E27)</f>
        <v>70000</v>
      </c>
      <c r="D27" s="122">
        <v>70000</v>
      </c>
      <c r="E27" s="145"/>
      <c r="F27" s="162"/>
      <c r="G27" s="162"/>
      <c r="H27" s="162"/>
      <c r="I27" s="162"/>
      <c r="J27" s="162"/>
      <c r="K27" s="109"/>
      <c r="L27" s="109"/>
    </row>
    <row r="28" spans="1:12" ht="12.75">
      <c r="A28" s="120" t="s">
        <v>73</v>
      </c>
      <c r="B28" s="114" t="s">
        <v>119</v>
      </c>
      <c r="C28" s="129">
        <f>SUM(D28:E28)</f>
        <v>10000</v>
      </c>
      <c r="D28" s="122">
        <v>5000</v>
      </c>
      <c r="E28" s="133">
        <v>5000</v>
      </c>
      <c r="F28" s="162"/>
      <c r="G28" s="162"/>
      <c r="H28" s="162"/>
      <c r="I28" s="162"/>
      <c r="J28" s="162"/>
      <c r="K28" s="109"/>
      <c r="L28" s="109"/>
    </row>
    <row r="29" spans="1:12" ht="12.75">
      <c r="A29" s="110">
        <v>322</v>
      </c>
      <c r="B29" s="114" t="s">
        <v>32</v>
      </c>
      <c r="C29" s="129">
        <f>SUM(C30:C42)</f>
        <v>249800</v>
      </c>
      <c r="D29" s="129">
        <f>SUM(D30:D42)</f>
        <v>140000</v>
      </c>
      <c r="E29" s="153">
        <f>SUM(E30:E42)</f>
        <v>109800</v>
      </c>
      <c r="F29" s="109"/>
      <c r="G29" s="109"/>
      <c r="H29" s="109"/>
      <c r="I29" s="109"/>
      <c r="J29" s="109"/>
      <c r="K29" s="109"/>
      <c r="L29" s="109"/>
    </row>
    <row r="30" spans="1:12" ht="12.75">
      <c r="A30" s="120" t="s">
        <v>74</v>
      </c>
      <c r="B30" s="114" t="s">
        <v>120</v>
      </c>
      <c r="C30" s="129">
        <f aca="true" t="shared" si="0" ref="C30:C42">SUM(D30:E30)</f>
        <v>65000</v>
      </c>
      <c r="D30" s="122">
        <v>40000</v>
      </c>
      <c r="E30" s="190">
        <v>25000</v>
      </c>
      <c r="F30" s="162"/>
      <c r="G30" s="162"/>
      <c r="H30" s="162"/>
      <c r="I30" s="162"/>
      <c r="J30" s="162"/>
      <c r="K30" s="109"/>
      <c r="L30" s="109"/>
    </row>
    <row r="31" spans="1:12" ht="12.75">
      <c r="A31" s="120" t="s">
        <v>75</v>
      </c>
      <c r="B31" s="114" t="s">
        <v>121</v>
      </c>
      <c r="C31" s="129">
        <f t="shared" si="0"/>
        <v>5000</v>
      </c>
      <c r="D31" s="122">
        <v>3000</v>
      </c>
      <c r="E31" s="157">
        <v>2000</v>
      </c>
      <c r="F31" s="162"/>
      <c r="G31" s="162"/>
      <c r="H31" s="162"/>
      <c r="I31" s="162"/>
      <c r="J31" s="162"/>
      <c r="K31" s="109"/>
      <c r="L31" s="109"/>
    </row>
    <row r="32" spans="1:12" ht="12.75">
      <c r="A32" s="120" t="s">
        <v>76</v>
      </c>
      <c r="B32" s="114" t="s">
        <v>122</v>
      </c>
      <c r="C32" s="129">
        <f t="shared" si="0"/>
        <v>9000</v>
      </c>
      <c r="D32" s="122">
        <v>8000</v>
      </c>
      <c r="E32" s="190">
        <v>1000</v>
      </c>
      <c r="F32" s="162"/>
      <c r="G32" s="162"/>
      <c r="H32" s="162"/>
      <c r="I32" s="162"/>
      <c r="J32" s="162"/>
      <c r="K32" s="109"/>
      <c r="L32" s="109"/>
    </row>
    <row r="33" spans="1:12" ht="12.75">
      <c r="A33" s="120" t="s">
        <v>213</v>
      </c>
      <c r="B33" s="114" t="s">
        <v>214</v>
      </c>
      <c r="C33" s="129">
        <f t="shared" si="0"/>
        <v>5000</v>
      </c>
      <c r="D33" s="122"/>
      <c r="E33" s="190">
        <v>5000</v>
      </c>
      <c r="F33" s="162"/>
      <c r="G33" s="162"/>
      <c r="H33" s="162"/>
      <c r="I33" s="162"/>
      <c r="J33" s="162"/>
      <c r="K33" s="109"/>
      <c r="L33" s="109"/>
    </row>
    <row r="34" spans="1:12" ht="12.75">
      <c r="A34" s="120" t="s">
        <v>77</v>
      </c>
      <c r="B34" s="114" t="s">
        <v>123</v>
      </c>
      <c r="C34" s="129">
        <f t="shared" si="0"/>
        <v>6000</v>
      </c>
      <c r="D34" s="122">
        <v>1000</v>
      </c>
      <c r="E34" s="191">
        <v>5000</v>
      </c>
      <c r="F34" s="162"/>
      <c r="G34" s="162"/>
      <c r="H34" s="162"/>
      <c r="I34" s="162"/>
      <c r="J34" s="162"/>
      <c r="K34" s="109"/>
      <c r="L34" s="109"/>
    </row>
    <row r="35" spans="1:12" ht="12.75">
      <c r="A35" s="120" t="s">
        <v>78</v>
      </c>
      <c r="B35" s="114" t="s">
        <v>124</v>
      </c>
      <c r="C35" s="129">
        <f t="shared" si="0"/>
        <v>4200</v>
      </c>
      <c r="D35" s="122">
        <v>3000</v>
      </c>
      <c r="E35" s="157">
        <v>1200</v>
      </c>
      <c r="F35" s="162"/>
      <c r="G35" s="162"/>
      <c r="H35" s="162"/>
      <c r="I35" s="162"/>
      <c r="J35" s="162"/>
      <c r="K35" s="109"/>
      <c r="L35" s="109"/>
    </row>
    <row r="36" spans="1:12" ht="12.75">
      <c r="A36" s="120" t="s">
        <v>215</v>
      </c>
      <c r="B36" s="114" t="s">
        <v>216</v>
      </c>
      <c r="C36" s="129">
        <f t="shared" si="0"/>
        <v>600</v>
      </c>
      <c r="D36" s="122"/>
      <c r="E36" s="157">
        <v>600</v>
      </c>
      <c r="F36" s="162"/>
      <c r="G36" s="162"/>
      <c r="H36" s="162"/>
      <c r="I36" s="162"/>
      <c r="J36" s="162"/>
      <c r="K36" s="109"/>
      <c r="L36" s="109"/>
    </row>
    <row r="37" spans="1:12" ht="12.75">
      <c r="A37" s="120" t="s">
        <v>79</v>
      </c>
      <c r="B37" s="114" t="s">
        <v>125</v>
      </c>
      <c r="C37" s="129">
        <f t="shared" si="0"/>
        <v>70000</v>
      </c>
      <c r="D37" s="122">
        <v>70000</v>
      </c>
      <c r="E37" s="145"/>
      <c r="F37" s="162"/>
      <c r="G37" s="162"/>
      <c r="H37" s="162"/>
      <c r="I37" s="162"/>
      <c r="J37" s="162"/>
      <c r="K37" s="109"/>
      <c r="L37" s="109"/>
    </row>
    <row r="38" spans="1:12" ht="12.75">
      <c r="A38" s="120" t="s">
        <v>80</v>
      </c>
      <c r="B38" s="114" t="s">
        <v>126</v>
      </c>
      <c r="C38" s="129">
        <f t="shared" si="0"/>
        <v>10000</v>
      </c>
      <c r="D38" s="122">
        <v>10000</v>
      </c>
      <c r="E38" s="145"/>
      <c r="F38" s="162"/>
      <c r="G38" s="162"/>
      <c r="H38" s="162"/>
      <c r="I38" s="162"/>
      <c r="J38" s="162"/>
      <c r="K38" s="109"/>
      <c r="L38" s="109"/>
    </row>
    <row r="39" spans="1:12" ht="15" customHeight="1">
      <c r="A39" s="120" t="s">
        <v>217</v>
      </c>
      <c r="B39" s="114" t="s">
        <v>218</v>
      </c>
      <c r="C39" s="129">
        <f t="shared" si="0"/>
        <v>50000</v>
      </c>
      <c r="D39" s="122"/>
      <c r="E39" s="157">
        <v>50000</v>
      </c>
      <c r="F39" s="162"/>
      <c r="G39" s="162"/>
      <c r="H39" s="162"/>
      <c r="I39" s="162"/>
      <c r="J39" s="162"/>
      <c r="K39" s="109"/>
      <c r="L39" s="109"/>
    </row>
    <row r="40" spans="1:12" ht="15" customHeight="1">
      <c r="A40" s="120" t="s">
        <v>81</v>
      </c>
      <c r="B40" s="114" t="s">
        <v>127</v>
      </c>
      <c r="C40" s="129">
        <f t="shared" si="0"/>
        <v>12000</v>
      </c>
      <c r="D40" s="122">
        <v>2000</v>
      </c>
      <c r="E40" s="157">
        <v>10000</v>
      </c>
      <c r="F40" s="162"/>
      <c r="G40" s="162"/>
      <c r="H40" s="162"/>
      <c r="I40" s="162"/>
      <c r="J40" s="162"/>
      <c r="K40" s="109"/>
      <c r="L40" s="109"/>
    </row>
    <row r="41" spans="1:12" ht="12.75">
      <c r="A41" s="120" t="s">
        <v>82</v>
      </c>
      <c r="B41" s="114" t="s">
        <v>128</v>
      </c>
      <c r="C41" s="129">
        <f t="shared" si="0"/>
        <v>3000</v>
      </c>
      <c r="D41" s="124">
        <v>3000</v>
      </c>
      <c r="E41" s="147"/>
      <c r="F41" s="162"/>
      <c r="G41" s="162"/>
      <c r="H41" s="162"/>
      <c r="I41" s="162"/>
      <c r="J41" s="162"/>
      <c r="K41" s="109"/>
      <c r="L41" s="109"/>
    </row>
    <row r="42" spans="1:12" ht="12.75">
      <c r="A42" s="121" t="s">
        <v>154</v>
      </c>
      <c r="B42" s="114" t="s">
        <v>155</v>
      </c>
      <c r="C42" s="129">
        <f t="shared" si="0"/>
        <v>10000</v>
      </c>
      <c r="D42" s="125"/>
      <c r="E42" s="192">
        <v>10000</v>
      </c>
      <c r="F42" s="162"/>
      <c r="G42" s="162"/>
      <c r="H42" s="162"/>
      <c r="I42" s="162"/>
      <c r="J42" s="162"/>
      <c r="K42" s="109"/>
      <c r="L42" s="109"/>
    </row>
    <row r="43" spans="1:12" ht="12.75">
      <c r="A43" s="110">
        <v>323</v>
      </c>
      <c r="B43" s="114" t="s">
        <v>33</v>
      </c>
      <c r="C43" s="129">
        <f>SUM(C44:C68)</f>
        <v>452800</v>
      </c>
      <c r="D43" s="129">
        <f>SUM(D44:D67)</f>
        <v>316000</v>
      </c>
      <c r="E43" s="153">
        <f>SUM(E44:E68)</f>
        <v>136800</v>
      </c>
      <c r="F43" s="109"/>
      <c r="G43" s="109"/>
      <c r="H43" s="109"/>
      <c r="I43" s="109"/>
      <c r="J43" s="109"/>
      <c r="K43" s="109"/>
      <c r="L43" s="109"/>
    </row>
    <row r="44" spans="1:12" ht="12.75">
      <c r="A44" s="120" t="s">
        <v>83</v>
      </c>
      <c r="B44" s="114" t="s">
        <v>129</v>
      </c>
      <c r="C44" s="129">
        <f aca="true" t="shared" si="1" ref="C44:C68">SUM(D44:E44)</f>
        <v>115000</v>
      </c>
      <c r="D44" s="122">
        <v>115000</v>
      </c>
      <c r="E44" s="133"/>
      <c r="F44" s="162"/>
      <c r="G44" s="162"/>
      <c r="H44" s="162"/>
      <c r="I44" s="162"/>
      <c r="J44" s="162"/>
      <c r="K44" s="109"/>
      <c r="L44" s="109"/>
    </row>
    <row r="45" spans="1:12" ht="12.75">
      <c r="A45" s="120" t="s">
        <v>84</v>
      </c>
      <c r="B45" s="114" t="s">
        <v>130</v>
      </c>
      <c r="C45" s="129">
        <f t="shared" si="1"/>
        <v>70000</v>
      </c>
      <c r="D45" s="122">
        <v>54000</v>
      </c>
      <c r="E45" s="157">
        <v>16000</v>
      </c>
      <c r="F45" s="162"/>
      <c r="G45" s="162"/>
      <c r="H45" s="162"/>
      <c r="I45" s="162"/>
      <c r="J45" s="162"/>
      <c r="K45" s="109"/>
      <c r="L45" s="109"/>
    </row>
    <row r="46" spans="1:12" ht="12.75">
      <c r="A46" s="120" t="s">
        <v>85</v>
      </c>
      <c r="B46" s="114" t="s">
        <v>131</v>
      </c>
      <c r="C46" s="129">
        <f t="shared" si="1"/>
        <v>8000</v>
      </c>
      <c r="D46" s="122">
        <v>6000</v>
      </c>
      <c r="E46" s="190">
        <v>2000</v>
      </c>
      <c r="F46" s="162"/>
      <c r="G46" s="162"/>
      <c r="H46" s="162"/>
      <c r="I46" s="162"/>
      <c r="J46" s="162"/>
      <c r="K46" s="109"/>
      <c r="L46" s="109"/>
    </row>
    <row r="47" spans="1:12" ht="12.75">
      <c r="A47" s="120" t="s">
        <v>156</v>
      </c>
      <c r="B47" s="114" t="s">
        <v>157</v>
      </c>
      <c r="C47" s="129">
        <f t="shared" si="1"/>
        <v>2000</v>
      </c>
      <c r="D47" s="122"/>
      <c r="E47" s="190">
        <v>2000</v>
      </c>
      <c r="F47" s="162"/>
      <c r="G47" s="162"/>
      <c r="H47" s="162"/>
      <c r="I47" s="162"/>
      <c r="J47" s="162"/>
      <c r="K47" s="109"/>
      <c r="L47" s="109"/>
    </row>
    <row r="48" spans="1:12" ht="12.75">
      <c r="A48" s="120" t="s">
        <v>86</v>
      </c>
      <c r="B48" s="114" t="s">
        <v>132</v>
      </c>
      <c r="C48" s="129">
        <f t="shared" si="1"/>
        <v>16000</v>
      </c>
      <c r="D48" s="122"/>
      <c r="E48" s="190">
        <v>16000</v>
      </c>
      <c r="F48" s="162"/>
      <c r="G48" s="162"/>
      <c r="H48" s="162"/>
      <c r="I48" s="162"/>
      <c r="J48" s="162"/>
      <c r="K48" s="109"/>
      <c r="L48" s="109"/>
    </row>
    <row r="49" spans="1:12" ht="12.75">
      <c r="A49" s="120" t="s">
        <v>87</v>
      </c>
      <c r="B49" s="114" t="s">
        <v>227</v>
      </c>
      <c r="C49" s="129">
        <f t="shared" si="1"/>
        <v>35000</v>
      </c>
      <c r="D49" s="136">
        <v>7000</v>
      </c>
      <c r="E49" s="190">
        <v>28000</v>
      </c>
      <c r="F49" s="162"/>
      <c r="G49" s="162"/>
      <c r="H49" s="162"/>
      <c r="I49" s="162"/>
      <c r="J49" s="162"/>
      <c r="K49" s="109"/>
      <c r="L49" s="109"/>
    </row>
    <row r="50" spans="1:12" ht="15" customHeight="1">
      <c r="A50" s="120" t="s">
        <v>88</v>
      </c>
      <c r="B50" s="114" t="s">
        <v>133</v>
      </c>
      <c r="C50" s="129">
        <f t="shared" si="1"/>
        <v>14000</v>
      </c>
      <c r="D50" s="122">
        <v>4000</v>
      </c>
      <c r="E50" s="190">
        <v>10000</v>
      </c>
      <c r="F50" s="162"/>
      <c r="G50" s="162"/>
      <c r="H50" s="162"/>
      <c r="I50" s="162"/>
      <c r="J50" s="162"/>
      <c r="K50" s="109"/>
      <c r="L50" s="109"/>
    </row>
    <row r="51" spans="1:12" ht="12.75">
      <c r="A51" s="120" t="s">
        <v>89</v>
      </c>
      <c r="B51" s="114" t="s">
        <v>134</v>
      </c>
      <c r="C51" s="129">
        <f t="shared" si="1"/>
        <v>3000</v>
      </c>
      <c r="D51" s="122">
        <v>3000</v>
      </c>
      <c r="E51" s="145"/>
      <c r="F51" s="162"/>
      <c r="G51" s="162"/>
      <c r="H51" s="162"/>
      <c r="I51" s="162"/>
      <c r="J51" s="162"/>
      <c r="K51" s="109"/>
      <c r="L51" s="109"/>
    </row>
    <row r="52" spans="1:12" ht="12.75">
      <c r="A52" s="120" t="s">
        <v>185</v>
      </c>
      <c r="B52" s="114" t="s">
        <v>186</v>
      </c>
      <c r="C52" s="129">
        <f t="shared" si="1"/>
        <v>5300</v>
      </c>
      <c r="D52" s="122"/>
      <c r="E52" s="157">
        <v>5300</v>
      </c>
      <c r="F52" s="162"/>
      <c r="G52" s="162"/>
      <c r="H52" s="162"/>
      <c r="I52" s="162"/>
      <c r="J52" s="162"/>
      <c r="K52" s="109"/>
      <c r="L52" s="109"/>
    </row>
    <row r="53" spans="1:12" ht="12.75">
      <c r="A53" s="120" t="s">
        <v>90</v>
      </c>
      <c r="B53" s="114" t="s">
        <v>135</v>
      </c>
      <c r="C53" s="129">
        <f t="shared" si="1"/>
        <v>8000</v>
      </c>
      <c r="D53" s="122">
        <v>8000</v>
      </c>
      <c r="E53" s="145"/>
      <c r="F53" s="162"/>
      <c r="G53" s="162"/>
      <c r="H53" s="162"/>
      <c r="I53" s="162"/>
      <c r="J53" s="162"/>
      <c r="K53" s="109"/>
      <c r="L53" s="109"/>
    </row>
    <row r="54" spans="1:12" ht="12.75">
      <c r="A54" s="120" t="s">
        <v>91</v>
      </c>
      <c r="B54" s="114" t="s">
        <v>136</v>
      </c>
      <c r="C54" s="129">
        <f t="shared" si="1"/>
        <v>6000</v>
      </c>
      <c r="D54" s="138">
        <v>6000</v>
      </c>
      <c r="E54" s="145"/>
      <c r="F54" s="162"/>
      <c r="G54" s="162"/>
      <c r="H54" s="162"/>
      <c r="I54" s="162"/>
      <c r="J54" s="162"/>
      <c r="K54" s="109"/>
      <c r="L54" s="109"/>
    </row>
    <row r="55" spans="1:12" ht="12.75">
      <c r="A55" s="120" t="s">
        <v>219</v>
      </c>
      <c r="B55" s="114" t="s">
        <v>220</v>
      </c>
      <c r="C55" s="129">
        <f t="shared" si="1"/>
        <v>600</v>
      </c>
      <c r="D55" s="138"/>
      <c r="E55" s="145">
        <v>600</v>
      </c>
      <c r="F55" s="162"/>
      <c r="G55" s="162"/>
      <c r="H55" s="162"/>
      <c r="I55" s="162"/>
      <c r="J55" s="162"/>
      <c r="K55" s="109"/>
      <c r="L55" s="109"/>
    </row>
    <row r="56" spans="1:12" ht="12.75">
      <c r="A56" s="120" t="s">
        <v>158</v>
      </c>
      <c r="B56" s="114" t="s">
        <v>159</v>
      </c>
      <c r="C56" s="129">
        <f t="shared" si="1"/>
        <v>2000</v>
      </c>
      <c r="D56" s="138"/>
      <c r="E56" s="193">
        <v>2000</v>
      </c>
      <c r="F56" s="162"/>
      <c r="G56" s="162"/>
      <c r="H56" s="162"/>
      <c r="I56" s="162"/>
      <c r="J56" s="162"/>
      <c r="K56" s="109"/>
      <c r="L56" s="109"/>
    </row>
    <row r="57" spans="1:12" ht="12.75">
      <c r="A57" s="120" t="s">
        <v>92</v>
      </c>
      <c r="B57" s="114" t="s">
        <v>137</v>
      </c>
      <c r="C57" s="129">
        <f t="shared" si="1"/>
        <v>7000</v>
      </c>
      <c r="D57" s="138">
        <v>7000</v>
      </c>
      <c r="E57" s="145"/>
      <c r="F57" s="162"/>
      <c r="G57" s="162"/>
      <c r="H57" s="162"/>
      <c r="I57" s="162"/>
      <c r="J57" s="162"/>
      <c r="K57" s="109"/>
      <c r="L57" s="109"/>
    </row>
    <row r="58" spans="1:12" ht="12.75">
      <c r="A58" s="120" t="s">
        <v>93</v>
      </c>
      <c r="B58" s="114" t="s">
        <v>138</v>
      </c>
      <c r="C58" s="129">
        <f t="shared" si="1"/>
        <v>23000</v>
      </c>
      <c r="D58" s="138">
        <v>23000</v>
      </c>
      <c r="E58" s="145"/>
      <c r="F58" s="162"/>
      <c r="G58" s="162"/>
      <c r="H58" s="162"/>
      <c r="I58" s="162"/>
      <c r="J58" s="162"/>
      <c r="K58" s="109"/>
      <c r="L58" s="109"/>
    </row>
    <row r="59" spans="1:12" ht="12.75">
      <c r="A59" s="120" t="s">
        <v>198</v>
      </c>
      <c r="B59" s="114" t="s">
        <v>199</v>
      </c>
      <c r="C59" s="129">
        <f t="shared" si="1"/>
        <v>10100</v>
      </c>
      <c r="D59" s="138"/>
      <c r="E59" s="157">
        <v>10100</v>
      </c>
      <c r="F59" s="162"/>
      <c r="G59" s="162"/>
      <c r="H59" s="162"/>
      <c r="I59" s="162"/>
      <c r="J59" s="162"/>
      <c r="K59" s="109"/>
      <c r="L59" s="109"/>
    </row>
    <row r="60" spans="1:12" ht="12.75">
      <c r="A60" s="120" t="s">
        <v>160</v>
      </c>
      <c r="B60" s="114" t="s">
        <v>161</v>
      </c>
      <c r="C60" s="129">
        <f t="shared" si="1"/>
        <v>2000</v>
      </c>
      <c r="D60" s="138"/>
      <c r="E60" s="193">
        <v>2000</v>
      </c>
      <c r="F60" s="162"/>
      <c r="G60" s="162"/>
      <c r="H60" s="162"/>
      <c r="I60" s="162"/>
      <c r="J60" s="162"/>
      <c r="K60" s="109"/>
      <c r="L60" s="109"/>
    </row>
    <row r="61" spans="1:12" ht="12.75">
      <c r="A61" s="120" t="s">
        <v>94</v>
      </c>
      <c r="B61" s="114" t="s">
        <v>139</v>
      </c>
      <c r="C61" s="129">
        <f t="shared" si="1"/>
        <v>13000</v>
      </c>
      <c r="D61" s="138">
        <v>3000</v>
      </c>
      <c r="E61" s="157">
        <v>10000</v>
      </c>
      <c r="F61" s="162"/>
      <c r="G61" s="162"/>
      <c r="H61" s="162"/>
      <c r="I61" s="162"/>
      <c r="J61" s="162"/>
      <c r="K61" s="109"/>
      <c r="L61" s="109"/>
    </row>
    <row r="62" spans="1:12" ht="12.75">
      <c r="A62" s="120" t="s">
        <v>162</v>
      </c>
      <c r="B62" s="114" t="s">
        <v>163</v>
      </c>
      <c r="C62" s="129">
        <f t="shared" si="1"/>
        <v>5000</v>
      </c>
      <c r="D62" s="122"/>
      <c r="E62" s="191">
        <v>5000</v>
      </c>
      <c r="F62" s="162"/>
      <c r="G62" s="162"/>
      <c r="H62" s="162"/>
      <c r="I62" s="162"/>
      <c r="J62" s="162"/>
      <c r="K62" s="109"/>
      <c r="L62" s="109"/>
    </row>
    <row r="63" spans="1:12" ht="12.75">
      <c r="A63" s="120" t="s">
        <v>95</v>
      </c>
      <c r="B63" s="114" t="s">
        <v>140</v>
      </c>
      <c r="C63" s="129">
        <f t="shared" si="1"/>
        <v>10000</v>
      </c>
      <c r="D63" s="122"/>
      <c r="E63" s="157">
        <v>10000</v>
      </c>
      <c r="F63" s="162"/>
      <c r="G63" s="162"/>
      <c r="H63" s="162"/>
      <c r="I63" s="162"/>
      <c r="J63" s="162"/>
      <c r="K63" s="109"/>
      <c r="L63" s="109"/>
    </row>
    <row r="64" spans="1:12" ht="12.75">
      <c r="A64" s="126" t="s">
        <v>96</v>
      </c>
      <c r="B64" s="114" t="s">
        <v>141</v>
      </c>
      <c r="C64" s="129">
        <f t="shared" si="1"/>
        <v>30000</v>
      </c>
      <c r="D64" s="124">
        <v>30000</v>
      </c>
      <c r="E64" s="145"/>
      <c r="F64" s="162"/>
      <c r="G64" s="162"/>
      <c r="H64" s="162"/>
      <c r="I64" s="162"/>
      <c r="J64" s="162"/>
      <c r="K64" s="109"/>
      <c r="L64" s="109"/>
    </row>
    <row r="65" spans="1:12" ht="12.75">
      <c r="A65" s="127" t="s">
        <v>97</v>
      </c>
      <c r="B65" s="114" t="s">
        <v>142</v>
      </c>
      <c r="C65" s="129">
        <f t="shared" si="1"/>
        <v>53700</v>
      </c>
      <c r="D65" s="125">
        <v>50000</v>
      </c>
      <c r="E65" s="194">
        <v>3700</v>
      </c>
      <c r="F65" s="162"/>
      <c r="G65" s="162"/>
      <c r="H65" s="162"/>
      <c r="I65" s="162"/>
      <c r="J65" s="162"/>
      <c r="K65" s="109"/>
      <c r="L65" s="109"/>
    </row>
    <row r="66" spans="1:12" ht="12.75">
      <c r="A66" s="127" t="s">
        <v>221</v>
      </c>
      <c r="B66" s="114" t="s">
        <v>222</v>
      </c>
      <c r="C66" s="129">
        <f t="shared" si="1"/>
        <v>200</v>
      </c>
      <c r="D66" s="125"/>
      <c r="E66" s="147">
        <v>200</v>
      </c>
      <c r="F66" s="162"/>
      <c r="G66" s="162"/>
      <c r="H66" s="162"/>
      <c r="I66" s="162"/>
      <c r="J66" s="162"/>
      <c r="K66" s="109"/>
      <c r="L66" s="109"/>
    </row>
    <row r="67" spans="1:12" ht="15" customHeight="1">
      <c r="A67" s="127" t="s">
        <v>164</v>
      </c>
      <c r="B67" s="114" t="s">
        <v>165</v>
      </c>
      <c r="C67" s="129">
        <f t="shared" si="1"/>
        <v>7000</v>
      </c>
      <c r="D67" s="125"/>
      <c r="E67" s="193">
        <v>7000</v>
      </c>
      <c r="F67" s="162"/>
      <c r="G67" s="162"/>
      <c r="H67" s="162"/>
      <c r="I67" s="162"/>
      <c r="J67" s="162"/>
      <c r="K67" s="109"/>
      <c r="L67" s="109"/>
    </row>
    <row r="68" spans="1:12" ht="15" customHeight="1">
      <c r="A68" s="127" t="s">
        <v>177</v>
      </c>
      <c r="B68" s="114" t="s">
        <v>178</v>
      </c>
      <c r="C68" s="129">
        <f t="shared" si="1"/>
        <v>6900</v>
      </c>
      <c r="D68" s="125"/>
      <c r="E68" s="193">
        <v>6900</v>
      </c>
      <c r="F68" s="162"/>
      <c r="G68" s="162"/>
      <c r="H68" s="162"/>
      <c r="I68" s="162"/>
      <c r="J68" s="162"/>
      <c r="K68" s="109"/>
      <c r="L68" s="109"/>
    </row>
    <row r="69" spans="1:12" ht="12.75">
      <c r="A69" s="110">
        <v>324</v>
      </c>
      <c r="B69" s="114" t="s">
        <v>62</v>
      </c>
      <c r="C69" s="129">
        <f>SUM(C70)</f>
        <v>0</v>
      </c>
      <c r="D69" s="129">
        <f>SUM(D70)</f>
        <v>0</v>
      </c>
      <c r="E69" s="130">
        <f>SUM(E70)</f>
        <v>0</v>
      </c>
      <c r="F69" s="109"/>
      <c r="G69" s="109"/>
      <c r="H69" s="109"/>
      <c r="I69" s="109"/>
      <c r="J69" s="109"/>
      <c r="K69" s="109"/>
      <c r="L69" s="109"/>
    </row>
    <row r="70" spans="1:12" ht="12.75">
      <c r="A70" s="120" t="s">
        <v>98</v>
      </c>
      <c r="B70" s="114" t="s">
        <v>143</v>
      </c>
      <c r="C70" s="129">
        <f>SUM(D70:E70)</f>
        <v>0</v>
      </c>
      <c r="D70" s="122"/>
      <c r="E70" s="145"/>
      <c r="F70" s="162"/>
      <c r="G70" s="162"/>
      <c r="H70" s="162"/>
      <c r="I70" s="162"/>
      <c r="J70" s="162"/>
      <c r="K70" s="109"/>
      <c r="L70" s="109"/>
    </row>
    <row r="71" spans="1:12" ht="12.75">
      <c r="A71" s="110">
        <v>329</v>
      </c>
      <c r="B71" s="114" t="s">
        <v>34</v>
      </c>
      <c r="C71" s="129">
        <f>SUM(C72:C82)</f>
        <v>122000</v>
      </c>
      <c r="D71" s="129">
        <f>SUM(D72:D82)</f>
        <v>107000</v>
      </c>
      <c r="E71" s="153">
        <f>SUM(E72:E82)</f>
        <v>15000</v>
      </c>
      <c r="F71" s="109"/>
      <c r="G71" s="109"/>
      <c r="H71" s="109"/>
      <c r="I71" s="109"/>
      <c r="J71" s="109"/>
      <c r="K71" s="109"/>
      <c r="L71" s="109"/>
    </row>
    <row r="72" spans="1:12" ht="12.75">
      <c r="A72" s="120" t="s">
        <v>99</v>
      </c>
      <c r="B72" s="114" t="s">
        <v>144</v>
      </c>
      <c r="C72" s="129">
        <f aca="true" t="shared" si="2" ref="C72:C82">SUM(D72:E72)</f>
        <v>12000</v>
      </c>
      <c r="D72" s="122">
        <v>12000</v>
      </c>
      <c r="E72" s="145"/>
      <c r="F72" s="162"/>
      <c r="G72" s="162"/>
      <c r="H72" s="162"/>
      <c r="I72" s="162"/>
      <c r="J72" s="162"/>
      <c r="K72" s="109"/>
      <c r="L72" s="109"/>
    </row>
    <row r="73" spans="1:12" ht="12.75">
      <c r="A73" s="120" t="s">
        <v>100</v>
      </c>
      <c r="B73" s="114" t="s">
        <v>145</v>
      </c>
      <c r="C73" s="129">
        <f t="shared" si="2"/>
        <v>40000</v>
      </c>
      <c r="D73" s="122">
        <v>40000</v>
      </c>
      <c r="E73" s="145"/>
      <c r="F73" s="162"/>
      <c r="G73" s="162"/>
      <c r="H73" s="162"/>
      <c r="I73" s="162"/>
      <c r="J73" s="162"/>
      <c r="K73" s="109"/>
      <c r="L73" s="109"/>
    </row>
    <row r="74" spans="1:12" ht="12.75">
      <c r="A74" s="120" t="s">
        <v>101</v>
      </c>
      <c r="B74" s="114" t="s">
        <v>146</v>
      </c>
      <c r="C74" s="129">
        <f t="shared" si="2"/>
        <v>6000</v>
      </c>
      <c r="D74" s="122">
        <v>6000</v>
      </c>
      <c r="E74" s="145"/>
      <c r="F74" s="162"/>
      <c r="G74" s="162"/>
      <c r="H74" s="162"/>
      <c r="I74" s="162"/>
      <c r="J74" s="162"/>
      <c r="K74" s="109"/>
      <c r="L74" s="109"/>
    </row>
    <row r="75" spans="1:12" ht="12.75">
      <c r="A75" s="120" t="s">
        <v>102</v>
      </c>
      <c r="B75" s="114" t="s">
        <v>147</v>
      </c>
      <c r="C75" s="129">
        <f t="shared" si="2"/>
        <v>15000</v>
      </c>
      <c r="D75" s="122">
        <v>5000</v>
      </c>
      <c r="E75" s="191">
        <v>10000</v>
      </c>
      <c r="F75" s="162"/>
      <c r="G75" s="162"/>
      <c r="H75" s="162"/>
      <c r="I75" s="162"/>
      <c r="J75" s="162"/>
      <c r="K75" s="109"/>
      <c r="L75" s="109"/>
    </row>
    <row r="76" spans="1:12" ht="12.75">
      <c r="A76" s="120" t="s">
        <v>166</v>
      </c>
      <c r="B76" s="114" t="s">
        <v>167</v>
      </c>
      <c r="C76" s="129">
        <f t="shared" si="2"/>
        <v>2000</v>
      </c>
      <c r="D76" s="122"/>
      <c r="E76" s="195">
        <v>2000</v>
      </c>
      <c r="F76" s="162"/>
      <c r="G76" s="162"/>
      <c r="H76" s="162"/>
      <c r="I76" s="162"/>
      <c r="J76" s="162"/>
      <c r="K76" s="109"/>
      <c r="L76" s="109"/>
    </row>
    <row r="77" spans="1:12" ht="12.75">
      <c r="A77" s="120" t="s">
        <v>103</v>
      </c>
      <c r="B77" s="114" t="s">
        <v>148</v>
      </c>
      <c r="C77" s="129">
        <f t="shared" si="2"/>
        <v>33000</v>
      </c>
      <c r="D77" s="122">
        <v>33000</v>
      </c>
      <c r="E77" s="145"/>
      <c r="F77" s="162"/>
      <c r="G77" s="162"/>
      <c r="H77" s="162"/>
      <c r="I77" s="162"/>
      <c r="J77" s="162"/>
      <c r="K77" s="109"/>
      <c r="L77" s="109"/>
    </row>
    <row r="78" spans="1:12" ht="12.75">
      <c r="A78" s="120" t="s">
        <v>104</v>
      </c>
      <c r="B78" s="114" t="s">
        <v>149</v>
      </c>
      <c r="C78" s="129">
        <f t="shared" si="2"/>
        <v>0</v>
      </c>
      <c r="D78" s="122"/>
      <c r="E78" s="145"/>
      <c r="F78" s="162"/>
      <c r="G78" s="162"/>
      <c r="H78" s="162"/>
      <c r="I78" s="162"/>
      <c r="J78" s="162"/>
      <c r="K78" s="109"/>
      <c r="L78" s="109"/>
    </row>
    <row r="79" spans="1:12" ht="25.5">
      <c r="A79" s="120" t="s">
        <v>105</v>
      </c>
      <c r="B79" s="114" t="s">
        <v>150</v>
      </c>
      <c r="C79" s="129">
        <f t="shared" si="2"/>
        <v>11000</v>
      </c>
      <c r="D79" s="136">
        <v>11000</v>
      </c>
      <c r="E79" s="145"/>
      <c r="F79" s="162"/>
      <c r="G79" s="162"/>
      <c r="H79" s="162"/>
      <c r="I79" s="162"/>
      <c r="J79" s="162"/>
      <c r="K79" s="109"/>
      <c r="L79" s="109"/>
    </row>
    <row r="80" spans="1:12" ht="12.75">
      <c r="A80" s="126" t="s">
        <v>106</v>
      </c>
      <c r="B80" s="114" t="s">
        <v>151</v>
      </c>
      <c r="C80" s="129">
        <f t="shared" si="2"/>
        <v>1000</v>
      </c>
      <c r="D80" s="123"/>
      <c r="E80" s="193">
        <v>1000</v>
      </c>
      <c r="F80" s="162"/>
      <c r="G80" s="162"/>
      <c r="H80" s="162"/>
      <c r="I80" s="162"/>
      <c r="J80" s="162"/>
      <c r="K80" s="109"/>
      <c r="L80" s="109"/>
    </row>
    <row r="81" spans="1:12" ht="14.25" customHeight="1">
      <c r="A81" s="127" t="s">
        <v>168</v>
      </c>
      <c r="B81" s="114" t="s">
        <v>170</v>
      </c>
      <c r="C81" s="129">
        <f t="shared" si="2"/>
        <v>1000</v>
      </c>
      <c r="D81" s="128"/>
      <c r="E81" s="193">
        <v>1000</v>
      </c>
      <c r="F81" s="162"/>
      <c r="G81" s="162"/>
      <c r="H81" s="162"/>
      <c r="I81" s="162"/>
      <c r="J81" s="162"/>
      <c r="K81" s="109"/>
      <c r="L81" s="109"/>
    </row>
    <row r="82" spans="1:12" ht="12.75">
      <c r="A82" s="127" t="s">
        <v>169</v>
      </c>
      <c r="B82" s="114" t="s">
        <v>34</v>
      </c>
      <c r="C82" s="129">
        <f t="shared" si="2"/>
        <v>1000</v>
      </c>
      <c r="D82" s="125"/>
      <c r="E82" s="191">
        <v>1000</v>
      </c>
      <c r="F82" s="162"/>
      <c r="G82" s="162"/>
      <c r="H82" s="162"/>
      <c r="I82" s="162"/>
      <c r="J82" s="162"/>
      <c r="K82" s="109"/>
      <c r="L82" s="109"/>
    </row>
    <row r="83" spans="1:12" s="13" customFormat="1" ht="12.75">
      <c r="A83" s="113">
        <v>34</v>
      </c>
      <c r="B83" s="117" t="s">
        <v>35</v>
      </c>
      <c r="C83" s="131">
        <f>SUM(C84)</f>
        <v>19400</v>
      </c>
      <c r="D83" s="131">
        <f>SUM(D84)</f>
        <v>16000</v>
      </c>
      <c r="E83" s="150">
        <f>SUM(E84)</f>
        <v>3400</v>
      </c>
      <c r="F83" s="115"/>
      <c r="G83" s="115"/>
      <c r="H83" s="115"/>
      <c r="I83" s="115"/>
      <c r="J83" s="115"/>
      <c r="K83" s="150">
        <v>19400</v>
      </c>
      <c r="L83" s="150">
        <v>19400</v>
      </c>
    </row>
    <row r="84" spans="1:12" ht="12.75">
      <c r="A84" s="110">
        <v>343</v>
      </c>
      <c r="B84" s="114" t="s">
        <v>36</v>
      </c>
      <c r="C84" s="129">
        <f>SUM(C85:C89)</f>
        <v>19400</v>
      </c>
      <c r="D84" s="129">
        <f>SUM(D85:D89)</f>
        <v>16000</v>
      </c>
      <c r="E84" s="153">
        <f>SUM(E85:E89)</f>
        <v>3400</v>
      </c>
      <c r="F84" s="109"/>
      <c r="G84" s="109"/>
      <c r="H84" s="109"/>
      <c r="I84" s="109"/>
      <c r="J84" s="109"/>
      <c r="K84" s="109"/>
      <c r="L84" s="109"/>
    </row>
    <row r="85" spans="1:12" ht="12.75">
      <c r="A85" s="127" t="s">
        <v>107</v>
      </c>
      <c r="B85" s="114" t="s">
        <v>152</v>
      </c>
      <c r="C85" s="129">
        <f>SUM(D85:E85)</f>
        <v>3300</v>
      </c>
      <c r="D85" s="125">
        <v>3000</v>
      </c>
      <c r="E85" s="145">
        <v>300</v>
      </c>
      <c r="F85" s="162"/>
      <c r="G85" s="162"/>
      <c r="H85" s="162"/>
      <c r="I85" s="162"/>
      <c r="J85" s="162"/>
      <c r="K85" s="109"/>
      <c r="L85" s="109"/>
    </row>
    <row r="86" spans="1:12" ht="12.75">
      <c r="A86" s="127" t="s">
        <v>108</v>
      </c>
      <c r="B86" s="114" t="s">
        <v>153</v>
      </c>
      <c r="C86" s="129">
        <f>SUM(D86:E86)</f>
        <v>13000</v>
      </c>
      <c r="D86" s="125">
        <v>13000</v>
      </c>
      <c r="E86" s="147"/>
      <c r="F86" s="162"/>
      <c r="G86" s="162"/>
      <c r="H86" s="162"/>
      <c r="I86" s="162"/>
      <c r="J86" s="162"/>
      <c r="K86" s="109"/>
      <c r="L86" s="109"/>
    </row>
    <row r="87" spans="1:12" ht="12.75">
      <c r="A87" s="127" t="s">
        <v>223</v>
      </c>
      <c r="B87" s="114" t="s">
        <v>224</v>
      </c>
      <c r="C87" s="129">
        <f>SUM(D87:E87)</f>
        <v>2000</v>
      </c>
      <c r="D87" s="125"/>
      <c r="E87" s="152">
        <v>2000</v>
      </c>
      <c r="F87" s="162"/>
      <c r="G87" s="162"/>
      <c r="H87" s="162"/>
      <c r="I87" s="162"/>
      <c r="J87" s="162"/>
      <c r="K87" s="109"/>
      <c r="L87" s="109"/>
    </row>
    <row r="88" spans="1:12" ht="12.75">
      <c r="A88" s="127" t="s">
        <v>225</v>
      </c>
      <c r="B88" s="114" t="s">
        <v>226</v>
      </c>
      <c r="C88" s="129">
        <f>SUM(D88:E88)</f>
        <v>100</v>
      </c>
      <c r="D88" s="125"/>
      <c r="E88" s="147">
        <v>100</v>
      </c>
      <c r="F88" s="162"/>
      <c r="G88" s="162"/>
      <c r="H88" s="162"/>
      <c r="I88" s="162"/>
      <c r="J88" s="162"/>
      <c r="K88" s="109"/>
      <c r="L88" s="109"/>
    </row>
    <row r="89" spans="1:12" ht="12.75">
      <c r="A89" s="127" t="s">
        <v>171</v>
      </c>
      <c r="B89" s="114" t="s">
        <v>172</v>
      </c>
      <c r="C89" s="129">
        <f>SUM(D89:E89)</f>
        <v>1000</v>
      </c>
      <c r="D89" s="125"/>
      <c r="E89" s="193">
        <v>1000</v>
      </c>
      <c r="F89" s="162"/>
      <c r="G89" s="162"/>
      <c r="H89" s="162"/>
      <c r="I89" s="162"/>
      <c r="J89" s="162"/>
      <c r="K89" s="109"/>
      <c r="L89" s="109"/>
    </row>
    <row r="90" spans="1:12" s="13" customFormat="1" ht="25.5">
      <c r="A90" s="113">
        <v>4</v>
      </c>
      <c r="B90" s="117" t="s">
        <v>38</v>
      </c>
      <c r="C90" s="115"/>
      <c r="D90" s="115"/>
      <c r="E90" s="132"/>
      <c r="F90" s="115"/>
      <c r="G90" s="115"/>
      <c r="H90" s="115"/>
      <c r="I90" s="115"/>
      <c r="J90" s="115"/>
      <c r="K90" s="115"/>
      <c r="L90" s="115"/>
    </row>
    <row r="91" spans="1:12" s="13" customFormat="1" ht="25.5">
      <c r="A91" s="113">
        <v>42</v>
      </c>
      <c r="B91" s="117" t="s">
        <v>39</v>
      </c>
      <c r="C91" s="115"/>
      <c r="D91" s="115"/>
      <c r="E91" s="132"/>
      <c r="F91" s="115"/>
      <c r="G91" s="115"/>
      <c r="H91" s="115"/>
      <c r="I91" s="115"/>
      <c r="J91" s="115"/>
      <c r="K91" s="115"/>
      <c r="L91" s="115"/>
    </row>
    <row r="92" spans="1:12" ht="12.75">
      <c r="A92" s="110">
        <v>422</v>
      </c>
      <c r="B92" s="114" t="s">
        <v>37</v>
      </c>
      <c r="C92" s="109"/>
      <c r="D92" s="109"/>
      <c r="E92" s="130"/>
      <c r="F92" s="109"/>
      <c r="G92" s="109"/>
      <c r="H92" s="109"/>
      <c r="I92" s="109"/>
      <c r="J92" s="109"/>
      <c r="K92" s="109"/>
      <c r="L92" s="109"/>
    </row>
    <row r="93" spans="1:12" ht="25.5">
      <c r="A93" s="110">
        <v>424</v>
      </c>
      <c r="B93" s="114" t="s">
        <v>40</v>
      </c>
      <c r="C93" s="109"/>
      <c r="D93" s="109"/>
      <c r="E93" s="130"/>
      <c r="F93" s="109"/>
      <c r="G93" s="109"/>
      <c r="H93" s="109"/>
      <c r="I93" s="109"/>
      <c r="J93" s="109"/>
      <c r="K93" s="109"/>
      <c r="L93" s="109"/>
    </row>
    <row r="94" spans="1:12" ht="12.75">
      <c r="A94" s="110"/>
      <c r="B94" s="114"/>
      <c r="C94" s="109"/>
      <c r="D94" s="109"/>
      <c r="E94" s="130"/>
      <c r="F94" s="109"/>
      <c r="G94" s="109"/>
      <c r="H94" s="109"/>
      <c r="I94" s="109"/>
      <c r="J94" s="109"/>
      <c r="K94" s="109"/>
      <c r="L94" s="109"/>
    </row>
    <row r="95" spans="1:12" ht="12.75">
      <c r="A95" s="110"/>
      <c r="B95" s="114"/>
      <c r="C95" s="109"/>
      <c r="D95" s="109"/>
      <c r="E95" s="130"/>
      <c r="F95" s="109"/>
      <c r="G95" s="109"/>
      <c r="H95" s="109"/>
      <c r="I95" s="109"/>
      <c r="J95" s="109"/>
      <c r="K95" s="109"/>
      <c r="L95" s="109"/>
    </row>
    <row r="96" spans="1:12" ht="25.5">
      <c r="A96" s="113"/>
      <c r="B96" s="117" t="s">
        <v>58</v>
      </c>
      <c r="C96" s="109"/>
      <c r="D96" s="109"/>
      <c r="E96" s="130"/>
      <c r="F96" s="109"/>
      <c r="G96" s="109"/>
      <c r="H96" s="109"/>
      <c r="I96" s="109"/>
      <c r="J96" s="109"/>
      <c r="K96" s="109"/>
      <c r="L96" s="109"/>
    </row>
    <row r="97" spans="1:12" s="13" customFormat="1" ht="17.25" customHeight="1">
      <c r="A97" s="118" t="s">
        <v>57</v>
      </c>
      <c r="B97" s="117" t="s">
        <v>59</v>
      </c>
      <c r="C97" s="115"/>
      <c r="D97" s="115"/>
      <c r="E97" s="132"/>
      <c r="F97" s="115"/>
      <c r="G97" s="115"/>
      <c r="H97" s="115"/>
      <c r="I97" s="115"/>
      <c r="J97" s="115"/>
      <c r="K97" s="115"/>
      <c r="L97" s="115"/>
    </row>
    <row r="98" spans="1:12" s="13" customFormat="1" ht="12.75">
      <c r="A98" s="113">
        <v>3</v>
      </c>
      <c r="B98" s="117" t="s">
        <v>25</v>
      </c>
      <c r="C98" s="131">
        <f>C99+C103+C149</f>
        <v>8623000</v>
      </c>
      <c r="D98" s="131">
        <f>D99+D103+D149</f>
        <v>1500000</v>
      </c>
      <c r="E98" s="151">
        <f>E99+E103+E149</f>
        <v>1400000</v>
      </c>
      <c r="F98" s="115"/>
      <c r="G98" s="115"/>
      <c r="H98" s="115"/>
      <c r="I98" s="115"/>
      <c r="J98" s="131">
        <f>J99+J103+J149</f>
        <v>5723000</v>
      </c>
      <c r="K98" s="187">
        <f>K103+K149</f>
        <v>8400000</v>
      </c>
      <c r="L98" s="187">
        <f>L99+L103+L149</f>
        <v>8805000</v>
      </c>
    </row>
    <row r="99" spans="1:12" s="13" customFormat="1" ht="12.75">
      <c r="A99" s="113">
        <v>31</v>
      </c>
      <c r="B99" s="117" t="s">
        <v>26</v>
      </c>
      <c r="C99" s="131">
        <f>D99+E99</f>
        <v>0</v>
      </c>
      <c r="D99" s="131">
        <f>E99+F99</f>
        <v>0</v>
      </c>
      <c r="E99" s="131">
        <f>F99+G99</f>
        <v>0</v>
      </c>
      <c r="F99" s="131"/>
      <c r="G99" s="131"/>
      <c r="H99" s="131"/>
      <c r="I99" s="131"/>
      <c r="J99" s="131">
        <f>K99+L99</f>
        <v>0</v>
      </c>
      <c r="K99" s="115"/>
      <c r="L99" s="115"/>
    </row>
    <row r="100" spans="1:12" ht="12.75">
      <c r="A100" s="110">
        <v>311</v>
      </c>
      <c r="B100" s="114" t="s">
        <v>27</v>
      </c>
      <c r="C100" s="109"/>
      <c r="D100" s="129"/>
      <c r="E100" s="130"/>
      <c r="F100" s="109"/>
      <c r="G100" s="109"/>
      <c r="H100" s="109"/>
      <c r="I100" s="109"/>
      <c r="J100" s="109"/>
      <c r="K100" s="109"/>
      <c r="L100" s="109"/>
    </row>
    <row r="101" spans="1:12" ht="12.75">
      <c r="A101" s="110">
        <v>312</v>
      </c>
      <c r="B101" s="114" t="s">
        <v>28</v>
      </c>
      <c r="C101" s="109"/>
      <c r="D101" s="129"/>
      <c r="E101" s="130"/>
      <c r="F101" s="109"/>
      <c r="G101" s="109"/>
      <c r="H101" s="109"/>
      <c r="I101" s="109"/>
      <c r="J101" s="109"/>
      <c r="K101" s="109"/>
      <c r="L101" s="109"/>
    </row>
    <row r="102" spans="1:12" ht="12.75">
      <c r="A102" s="110">
        <v>313</v>
      </c>
      <c r="B102" s="114" t="s">
        <v>29</v>
      </c>
      <c r="C102" s="109"/>
      <c r="D102" s="129"/>
      <c r="E102" s="130"/>
      <c r="F102" s="109"/>
      <c r="G102" s="109"/>
      <c r="H102" s="109"/>
      <c r="I102" s="109"/>
      <c r="J102" s="109"/>
      <c r="K102" s="109"/>
      <c r="L102" s="109"/>
    </row>
    <row r="103" spans="1:12" s="13" customFormat="1" ht="12.75">
      <c r="A103" s="113">
        <v>32</v>
      </c>
      <c r="B103" s="117" t="s">
        <v>30</v>
      </c>
      <c r="C103" s="131">
        <f>C104+C109+C117+C139+C141</f>
        <v>8580000</v>
      </c>
      <c r="D103" s="131">
        <f>D104+D109+D117+D139+D141</f>
        <v>1500000</v>
      </c>
      <c r="E103" s="150">
        <f>E104+E109+E117+E139+E141</f>
        <v>1357000</v>
      </c>
      <c r="F103" s="115"/>
      <c r="G103" s="115"/>
      <c r="H103" s="115"/>
      <c r="I103" s="115"/>
      <c r="J103" s="131">
        <f>J104+J109+J117+J139+J141</f>
        <v>5723000</v>
      </c>
      <c r="K103" s="150">
        <v>8357000</v>
      </c>
      <c r="L103" s="150">
        <v>8762000</v>
      </c>
    </row>
    <row r="104" spans="1:12" s="13" customFormat="1" ht="12.75">
      <c r="A104" s="110">
        <v>321</v>
      </c>
      <c r="B104" s="114" t="s">
        <v>31</v>
      </c>
      <c r="C104" s="129">
        <f>SUM(C105:C108)</f>
        <v>14000</v>
      </c>
      <c r="D104" s="129">
        <f>SUM(D105:D107)</f>
        <v>0</v>
      </c>
      <c r="E104" s="130">
        <f>SUM(E105:E107)</f>
        <v>0</v>
      </c>
      <c r="F104" s="109"/>
      <c r="G104" s="109"/>
      <c r="H104" s="109"/>
      <c r="I104" s="109"/>
      <c r="J104" s="129">
        <f>SUM(J105:J108)</f>
        <v>14000</v>
      </c>
      <c r="K104" s="109"/>
      <c r="L104" s="109"/>
    </row>
    <row r="105" spans="1:12" s="13" customFormat="1" ht="12.75">
      <c r="A105" s="120" t="s">
        <v>69</v>
      </c>
      <c r="B105" s="114" t="s">
        <v>115</v>
      </c>
      <c r="C105" s="129">
        <f>SUM(D105:J105)</f>
        <v>2000</v>
      </c>
      <c r="D105" s="122"/>
      <c r="E105" s="122"/>
      <c r="F105" s="162"/>
      <c r="G105" s="162"/>
      <c r="H105" s="162"/>
      <c r="I105" s="162"/>
      <c r="J105" s="122">
        <v>2000</v>
      </c>
      <c r="K105" s="109"/>
      <c r="L105" s="109"/>
    </row>
    <row r="106" spans="1:12" ht="12.75">
      <c r="A106" s="120" t="s">
        <v>70</v>
      </c>
      <c r="B106" s="114" t="s">
        <v>116</v>
      </c>
      <c r="C106" s="129">
        <f>SUM(D106:J106)</f>
        <v>3000</v>
      </c>
      <c r="D106" s="122"/>
      <c r="E106" s="122"/>
      <c r="F106" s="162"/>
      <c r="G106" s="162"/>
      <c r="H106" s="162"/>
      <c r="I106" s="162"/>
      <c r="J106" s="122">
        <v>3000</v>
      </c>
      <c r="K106" s="109"/>
      <c r="L106" s="109"/>
    </row>
    <row r="107" spans="1:12" ht="12.75">
      <c r="A107" s="120" t="s">
        <v>71</v>
      </c>
      <c r="B107" s="114" t="s">
        <v>117</v>
      </c>
      <c r="C107" s="129">
        <f>SUM(D107:J107)</f>
        <v>8000</v>
      </c>
      <c r="D107" s="122"/>
      <c r="E107" s="122"/>
      <c r="F107" s="162"/>
      <c r="G107" s="162"/>
      <c r="H107" s="162"/>
      <c r="I107" s="162"/>
      <c r="J107" s="122">
        <v>8000</v>
      </c>
      <c r="K107" s="109"/>
      <c r="L107" s="109"/>
    </row>
    <row r="108" spans="1:12" ht="12.75">
      <c r="A108" s="121" t="s">
        <v>233</v>
      </c>
      <c r="B108" s="114" t="s">
        <v>234</v>
      </c>
      <c r="C108" s="129">
        <f>SUM(D108:J108)</f>
        <v>1000</v>
      </c>
      <c r="D108" s="123"/>
      <c r="E108" s="123"/>
      <c r="F108" s="162"/>
      <c r="G108" s="162"/>
      <c r="H108" s="162"/>
      <c r="I108" s="162"/>
      <c r="J108" s="123">
        <v>1000</v>
      </c>
      <c r="K108" s="109"/>
      <c r="L108" s="109"/>
    </row>
    <row r="109" spans="1:12" ht="12.75">
      <c r="A109" s="110">
        <v>322</v>
      </c>
      <c r="B109" s="114" t="s">
        <v>32</v>
      </c>
      <c r="C109" s="129">
        <f>SUM(C110:C116)</f>
        <v>226500</v>
      </c>
      <c r="D109" s="129">
        <f>SUM(D110:D116)</f>
        <v>5500</v>
      </c>
      <c r="E109" s="153">
        <f>SUM(E110:E116)</f>
        <v>59000</v>
      </c>
      <c r="F109" s="109"/>
      <c r="G109" s="109"/>
      <c r="H109" s="109"/>
      <c r="I109" s="109"/>
      <c r="J109" s="153">
        <f>SUM(J110:J116)</f>
        <v>162000</v>
      </c>
      <c r="K109" s="109"/>
      <c r="L109" s="109"/>
    </row>
    <row r="110" spans="1:12" ht="12.75">
      <c r="A110" s="120" t="s">
        <v>76</v>
      </c>
      <c r="B110" s="114" t="s">
        <v>122</v>
      </c>
      <c r="C110" s="129">
        <f aca="true" t="shared" si="3" ref="C110:C116">SUM(D110:J110)</f>
        <v>7000</v>
      </c>
      <c r="D110" s="122"/>
      <c r="E110" s="138">
        <v>2000</v>
      </c>
      <c r="F110" s="162"/>
      <c r="G110" s="162"/>
      <c r="H110" s="162"/>
      <c r="I110" s="162"/>
      <c r="J110" s="157">
        <v>5000</v>
      </c>
      <c r="K110" s="109"/>
      <c r="L110" s="109"/>
    </row>
    <row r="111" spans="1:12" ht="12.75">
      <c r="A111" s="120" t="s">
        <v>77</v>
      </c>
      <c r="B111" s="114" t="s">
        <v>228</v>
      </c>
      <c r="C111" s="129">
        <f t="shared" si="3"/>
        <v>15000</v>
      </c>
      <c r="D111" s="124"/>
      <c r="E111" s="123">
        <v>5000</v>
      </c>
      <c r="F111" s="162"/>
      <c r="G111" s="162"/>
      <c r="H111" s="162"/>
      <c r="I111" s="162"/>
      <c r="J111" s="157">
        <v>10000</v>
      </c>
      <c r="K111" s="109"/>
      <c r="L111" s="109"/>
    </row>
    <row r="112" spans="1:12" ht="12.75">
      <c r="A112" s="126" t="s">
        <v>173</v>
      </c>
      <c r="B112" s="114" t="s">
        <v>174</v>
      </c>
      <c r="C112" s="129">
        <f t="shared" si="3"/>
        <v>25500</v>
      </c>
      <c r="D112" s="125">
        <v>5500</v>
      </c>
      <c r="E112" s="163"/>
      <c r="F112" s="162"/>
      <c r="G112" s="162"/>
      <c r="H112" s="162"/>
      <c r="I112" s="162"/>
      <c r="J112" s="159">
        <v>20000</v>
      </c>
      <c r="K112" s="109"/>
      <c r="L112" s="109"/>
    </row>
    <row r="113" spans="1:12" s="13" customFormat="1" ht="12.75">
      <c r="A113" s="127" t="s">
        <v>80</v>
      </c>
      <c r="B113" s="114" t="s">
        <v>126</v>
      </c>
      <c r="C113" s="129">
        <f t="shared" si="3"/>
        <v>10000</v>
      </c>
      <c r="D113" s="125"/>
      <c r="E113" s="128">
        <v>10000</v>
      </c>
      <c r="F113" s="162"/>
      <c r="G113" s="162"/>
      <c r="H113" s="162"/>
      <c r="I113" s="162"/>
      <c r="J113" s="162"/>
      <c r="K113" s="109"/>
      <c r="L113" s="109"/>
    </row>
    <row r="114" spans="1:12" s="13" customFormat="1" ht="25.5">
      <c r="A114" s="154" t="s">
        <v>217</v>
      </c>
      <c r="B114" s="114" t="s">
        <v>229</v>
      </c>
      <c r="C114" s="129">
        <f t="shared" si="3"/>
        <v>36000</v>
      </c>
      <c r="D114" s="125"/>
      <c r="E114" s="137">
        <v>31000</v>
      </c>
      <c r="F114" s="162"/>
      <c r="G114" s="162"/>
      <c r="H114" s="162"/>
      <c r="I114" s="162"/>
      <c r="J114" s="157">
        <v>5000</v>
      </c>
      <c r="K114" s="109"/>
      <c r="L114" s="109"/>
    </row>
    <row r="115" spans="1:12" s="13" customFormat="1" ht="25.5">
      <c r="A115" s="154" t="s">
        <v>82</v>
      </c>
      <c r="B115" s="114" t="s">
        <v>230</v>
      </c>
      <c r="C115" s="129">
        <f t="shared" si="3"/>
        <v>7000</v>
      </c>
      <c r="D115" s="125"/>
      <c r="E115" s="137">
        <v>5000</v>
      </c>
      <c r="F115" s="162"/>
      <c r="G115" s="162"/>
      <c r="H115" s="162"/>
      <c r="I115" s="162"/>
      <c r="J115" s="157">
        <v>2000</v>
      </c>
      <c r="K115" s="109"/>
      <c r="L115" s="109"/>
    </row>
    <row r="116" spans="1:12" ht="12.75">
      <c r="A116" s="127" t="s">
        <v>154</v>
      </c>
      <c r="B116" s="114" t="s">
        <v>155</v>
      </c>
      <c r="C116" s="129">
        <f t="shared" si="3"/>
        <v>126000</v>
      </c>
      <c r="D116" s="125"/>
      <c r="E116" s="192">
        <v>6000</v>
      </c>
      <c r="F116" s="162"/>
      <c r="G116" s="162"/>
      <c r="H116" s="162"/>
      <c r="I116" s="162"/>
      <c r="J116" s="159">
        <v>120000</v>
      </c>
      <c r="K116" s="109"/>
      <c r="L116" s="109"/>
    </row>
    <row r="117" spans="1:12" ht="12.75">
      <c r="A117" s="110">
        <v>323</v>
      </c>
      <c r="B117" s="114" t="s">
        <v>33</v>
      </c>
      <c r="C117" s="129">
        <f>SUM(C118:C138)</f>
        <v>7186500</v>
      </c>
      <c r="D117" s="129">
        <f>SUM(D118:D138)</f>
        <v>1247500</v>
      </c>
      <c r="E117" s="161">
        <f>SUM(E118:E138)</f>
        <v>1219000</v>
      </c>
      <c r="F117" s="109"/>
      <c r="G117" s="109"/>
      <c r="H117" s="109"/>
      <c r="I117" s="109"/>
      <c r="J117" s="130">
        <f>SUM(J118:J138)</f>
        <v>4720000</v>
      </c>
      <c r="K117" s="109"/>
      <c r="L117" s="109"/>
    </row>
    <row r="118" spans="1:12" ht="12.75">
      <c r="A118" s="120" t="s">
        <v>156</v>
      </c>
      <c r="B118" s="114" t="s">
        <v>157</v>
      </c>
      <c r="C118" s="129">
        <f aca="true" t="shared" si="4" ref="C118:C138">SUM(D118:J118)</f>
        <v>6000</v>
      </c>
      <c r="D118" s="125"/>
      <c r="E118" s="122">
        <v>3000</v>
      </c>
      <c r="F118" s="162"/>
      <c r="G118" s="162"/>
      <c r="H118" s="162"/>
      <c r="I118" s="162"/>
      <c r="J118" s="148">
        <v>3000</v>
      </c>
      <c r="K118" s="109"/>
      <c r="L118" s="109"/>
    </row>
    <row r="119" spans="1:12" ht="12.75">
      <c r="A119" s="120" t="s">
        <v>86</v>
      </c>
      <c r="B119" s="114" t="s">
        <v>132</v>
      </c>
      <c r="C119" s="129">
        <f t="shared" si="4"/>
        <v>70000</v>
      </c>
      <c r="D119" s="122"/>
      <c r="E119" s="148">
        <v>10000</v>
      </c>
      <c r="F119" s="162"/>
      <c r="G119" s="162"/>
      <c r="H119" s="162"/>
      <c r="I119" s="162"/>
      <c r="J119" s="148">
        <v>60000</v>
      </c>
      <c r="K119" s="109"/>
      <c r="L119" s="109"/>
    </row>
    <row r="120" spans="1:12" ht="25.5">
      <c r="A120" s="156" t="s">
        <v>231</v>
      </c>
      <c r="B120" s="114" t="s">
        <v>232</v>
      </c>
      <c r="C120" s="129">
        <f t="shared" si="4"/>
        <v>10000</v>
      </c>
      <c r="D120" s="122"/>
      <c r="E120" s="155">
        <v>10000</v>
      </c>
      <c r="F120" s="162"/>
      <c r="G120" s="162"/>
      <c r="H120" s="162"/>
      <c r="I120" s="162"/>
      <c r="J120" s="148"/>
      <c r="K120" s="109"/>
      <c r="L120" s="109"/>
    </row>
    <row r="121" spans="1:12" ht="12.75">
      <c r="A121" s="120" t="s">
        <v>89</v>
      </c>
      <c r="B121" s="114" t="s">
        <v>134</v>
      </c>
      <c r="C121" s="129">
        <f t="shared" si="4"/>
        <v>20000</v>
      </c>
      <c r="D121" s="122"/>
      <c r="E121" s="157">
        <v>20000</v>
      </c>
      <c r="F121" s="162"/>
      <c r="G121" s="162"/>
      <c r="H121" s="162"/>
      <c r="I121" s="162"/>
      <c r="J121" s="148"/>
      <c r="K121" s="109"/>
      <c r="L121" s="109"/>
    </row>
    <row r="122" spans="1:12" ht="12.75">
      <c r="A122" s="120" t="s">
        <v>179</v>
      </c>
      <c r="B122" s="114" t="s">
        <v>180</v>
      </c>
      <c r="C122" s="129">
        <f t="shared" si="4"/>
        <v>42000</v>
      </c>
      <c r="D122" s="122"/>
      <c r="E122" s="148"/>
      <c r="F122" s="162"/>
      <c r="G122" s="162"/>
      <c r="H122" s="162"/>
      <c r="I122" s="162"/>
      <c r="J122" s="148">
        <v>42000</v>
      </c>
      <c r="K122" s="109"/>
      <c r="L122" s="109"/>
    </row>
    <row r="123" spans="1:12" ht="12.75">
      <c r="A123" s="120" t="s">
        <v>181</v>
      </c>
      <c r="B123" s="114" t="s">
        <v>182</v>
      </c>
      <c r="C123" s="129">
        <f t="shared" si="4"/>
        <v>78000</v>
      </c>
      <c r="D123" s="122"/>
      <c r="E123" s="148">
        <v>21000</v>
      </c>
      <c r="F123" s="162"/>
      <c r="G123" s="162"/>
      <c r="H123" s="162"/>
      <c r="I123" s="162"/>
      <c r="J123" s="148">
        <v>57000</v>
      </c>
      <c r="K123" s="109"/>
      <c r="L123" s="109"/>
    </row>
    <row r="124" spans="1:12" ht="12.75">
      <c r="A124" s="120" t="s">
        <v>196</v>
      </c>
      <c r="B124" s="114" t="s">
        <v>197</v>
      </c>
      <c r="C124" s="129">
        <f t="shared" si="4"/>
        <v>14000</v>
      </c>
      <c r="D124" s="122"/>
      <c r="E124" s="148"/>
      <c r="F124" s="162"/>
      <c r="G124" s="162"/>
      <c r="H124" s="162"/>
      <c r="I124" s="162"/>
      <c r="J124" s="148">
        <v>14000</v>
      </c>
      <c r="K124" s="109"/>
      <c r="L124" s="109"/>
    </row>
    <row r="125" spans="1:12" ht="12.75">
      <c r="A125" s="120" t="s">
        <v>183</v>
      </c>
      <c r="B125" s="114" t="s">
        <v>184</v>
      </c>
      <c r="C125" s="129">
        <f t="shared" si="4"/>
        <v>38000</v>
      </c>
      <c r="D125" s="122"/>
      <c r="E125" s="148">
        <v>3000</v>
      </c>
      <c r="F125" s="162"/>
      <c r="G125" s="162"/>
      <c r="H125" s="162"/>
      <c r="I125" s="162"/>
      <c r="J125" s="148">
        <v>35000</v>
      </c>
      <c r="K125" s="109"/>
      <c r="L125" s="109"/>
    </row>
    <row r="126" spans="1:12" ht="12.75">
      <c r="A126" s="120" t="s">
        <v>185</v>
      </c>
      <c r="B126" s="114" t="s">
        <v>186</v>
      </c>
      <c r="C126" s="129">
        <f t="shared" si="4"/>
        <v>16000</v>
      </c>
      <c r="D126" s="122"/>
      <c r="E126" s="148">
        <v>6000</v>
      </c>
      <c r="F126" s="162"/>
      <c r="G126" s="162"/>
      <c r="H126" s="162"/>
      <c r="I126" s="162"/>
      <c r="J126" s="148">
        <v>10000</v>
      </c>
      <c r="K126" s="109"/>
      <c r="L126" s="109"/>
    </row>
    <row r="127" spans="1:12" ht="12.75">
      <c r="A127" s="120" t="s">
        <v>93</v>
      </c>
      <c r="B127" s="114" t="s">
        <v>138</v>
      </c>
      <c r="C127" s="129">
        <f t="shared" si="4"/>
        <v>30000</v>
      </c>
      <c r="D127" s="124"/>
      <c r="E127" s="147"/>
      <c r="F127" s="162"/>
      <c r="G127" s="162"/>
      <c r="H127" s="162"/>
      <c r="I127" s="162"/>
      <c r="J127" s="148">
        <v>30000</v>
      </c>
      <c r="K127" s="109"/>
      <c r="L127" s="109"/>
    </row>
    <row r="128" spans="1:12" ht="12.75">
      <c r="A128" s="120" t="s">
        <v>187</v>
      </c>
      <c r="B128" s="114" t="s">
        <v>188</v>
      </c>
      <c r="C128" s="129">
        <f t="shared" si="4"/>
        <v>20000</v>
      </c>
      <c r="D128" s="125"/>
      <c r="E128" s="159"/>
      <c r="F128" s="162"/>
      <c r="G128" s="162"/>
      <c r="H128" s="162"/>
      <c r="I128" s="162"/>
      <c r="J128" s="148">
        <v>20000</v>
      </c>
      <c r="K128" s="109"/>
      <c r="L128" s="109"/>
    </row>
    <row r="129" spans="1:12" ht="12.75">
      <c r="A129" s="120" t="s">
        <v>198</v>
      </c>
      <c r="B129" s="114" t="s">
        <v>199</v>
      </c>
      <c r="C129" s="129">
        <f t="shared" si="4"/>
        <v>10000</v>
      </c>
      <c r="D129" s="125"/>
      <c r="E129" s="159"/>
      <c r="F129" s="162"/>
      <c r="G129" s="162"/>
      <c r="H129" s="162"/>
      <c r="I129" s="162"/>
      <c r="J129" s="148">
        <v>10000</v>
      </c>
      <c r="K129" s="109"/>
      <c r="L129" s="109"/>
    </row>
    <row r="130" spans="1:12" ht="12.75">
      <c r="A130" s="120" t="s">
        <v>235</v>
      </c>
      <c r="B130" s="114" t="s">
        <v>236</v>
      </c>
      <c r="C130" s="129">
        <f t="shared" si="4"/>
        <v>15000</v>
      </c>
      <c r="D130" s="125"/>
      <c r="E130" s="159"/>
      <c r="F130" s="162"/>
      <c r="G130" s="162"/>
      <c r="H130" s="162"/>
      <c r="I130" s="162"/>
      <c r="J130" s="148">
        <v>15000</v>
      </c>
      <c r="K130" s="109"/>
      <c r="L130" s="109"/>
    </row>
    <row r="131" spans="1:12" ht="12.75">
      <c r="A131" s="120" t="s">
        <v>189</v>
      </c>
      <c r="B131" s="114" t="s">
        <v>190</v>
      </c>
      <c r="C131" s="129">
        <f>SUM(D131:J131)</f>
        <v>3840000</v>
      </c>
      <c r="D131" s="125">
        <v>500000</v>
      </c>
      <c r="E131" s="159">
        <v>700000</v>
      </c>
      <c r="F131" s="162"/>
      <c r="G131" s="162"/>
      <c r="H131" s="162"/>
      <c r="I131" s="162"/>
      <c r="J131" s="148">
        <v>2640000</v>
      </c>
      <c r="K131" s="109"/>
      <c r="L131" s="109"/>
    </row>
    <row r="132" spans="1:12" ht="12.75">
      <c r="A132" s="120" t="s">
        <v>94</v>
      </c>
      <c r="B132" s="114" t="s">
        <v>139</v>
      </c>
      <c r="C132" s="129">
        <f t="shared" si="4"/>
        <v>754000</v>
      </c>
      <c r="D132" s="125"/>
      <c r="E132" s="159">
        <v>374000</v>
      </c>
      <c r="F132" s="162"/>
      <c r="G132" s="162"/>
      <c r="H132" s="162"/>
      <c r="I132" s="162"/>
      <c r="J132" s="148">
        <v>380000</v>
      </c>
      <c r="K132" s="109"/>
      <c r="L132" s="109"/>
    </row>
    <row r="133" spans="1:12" ht="12.75">
      <c r="A133" s="120" t="s">
        <v>95</v>
      </c>
      <c r="B133" s="114" t="s">
        <v>140</v>
      </c>
      <c r="C133" s="129">
        <f t="shared" si="4"/>
        <v>1420100</v>
      </c>
      <c r="D133" s="125">
        <v>470100</v>
      </c>
      <c r="E133" s="125">
        <v>20000</v>
      </c>
      <c r="F133" s="162"/>
      <c r="G133" s="162"/>
      <c r="H133" s="162"/>
      <c r="I133" s="162"/>
      <c r="J133" s="148">
        <v>930000</v>
      </c>
      <c r="K133" s="109"/>
      <c r="L133" s="109"/>
    </row>
    <row r="134" spans="1:12" ht="12.75">
      <c r="A134" s="121" t="s">
        <v>97</v>
      </c>
      <c r="B134" s="114" t="s">
        <v>142</v>
      </c>
      <c r="C134" s="129">
        <f t="shared" si="4"/>
        <v>39000</v>
      </c>
      <c r="D134" s="125"/>
      <c r="E134" s="125">
        <v>2000</v>
      </c>
      <c r="F134" s="162"/>
      <c r="G134" s="162"/>
      <c r="H134" s="162"/>
      <c r="I134" s="162"/>
      <c r="J134" s="148">
        <v>37000</v>
      </c>
      <c r="K134" s="109"/>
      <c r="L134" s="109"/>
    </row>
    <row r="135" spans="1:12" ht="12.75">
      <c r="A135" s="127" t="s">
        <v>191</v>
      </c>
      <c r="B135" s="114" t="s">
        <v>192</v>
      </c>
      <c r="C135" s="129">
        <f t="shared" si="4"/>
        <v>70000</v>
      </c>
      <c r="D135" s="125"/>
      <c r="E135" s="125">
        <v>20000</v>
      </c>
      <c r="F135" s="162"/>
      <c r="G135" s="162"/>
      <c r="H135" s="162"/>
      <c r="I135" s="162"/>
      <c r="J135" s="148">
        <v>50000</v>
      </c>
      <c r="K135" s="109"/>
      <c r="L135" s="109"/>
    </row>
    <row r="136" spans="1:12" ht="12.75">
      <c r="A136" s="127" t="s">
        <v>200</v>
      </c>
      <c r="B136" s="114" t="s">
        <v>201</v>
      </c>
      <c r="C136" s="129">
        <f t="shared" si="4"/>
        <v>2000</v>
      </c>
      <c r="D136" s="125"/>
      <c r="E136" s="122"/>
      <c r="F136" s="162"/>
      <c r="G136" s="162"/>
      <c r="H136" s="162"/>
      <c r="I136" s="162"/>
      <c r="J136" s="148">
        <v>2000</v>
      </c>
      <c r="K136" s="109"/>
      <c r="L136" s="109"/>
    </row>
    <row r="137" spans="1:12" ht="12.75">
      <c r="A137" s="127" t="s">
        <v>175</v>
      </c>
      <c r="B137" s="114" t="s">
        <v>176</v>
      </c>
      <c r="C137" s="129">
        <f t="shared" si="4"/>
        <v>93300</v>
      </c>
      <c r="D137" s="125">
        <v>63300</v>
      </c>
      <c r="E137" s="122">
        <v>30000</v>
      </c>
      <c r="F137" s="162"/>
      <c r="G137" s="162"/>
      <c r="H137" s="162"/>
      <c r="I137" s="162"/>
      <c r="J137" s="162"/>
      <c r="K137" s="109"/>
      <c r="L137" s="109"/>
    </row>
    <row r="138" spans="1:12" ht="12.75">
      <c r="A138" s="127" t="s">
        <v>177</v>
      </c>
      <c r="B138" s="114" t="s">
        <v>178</v>
      </c>
      <c r="C138" s="129">
        <f t="shared" si="4"/>
        <v>599100</v>
      </c>
      <c r="D138" s="122">
        <v>214100</v>
      </c>
      <c r="E138" s="134"/>
      <c r="F138" s="162"/>
      <c r="G138" s="162"/>
      <c r="H138" s="162"/>
      <c r="I138" s="162"/>
      <c r="J138" s="148">
        <v>385000</v>
      </c>
      <c r="K138" s="109"/>
      <c r="L138" s="109"/>
    </row>
    <row r="139" spans="1:12" ht="12.75">
      <c r="A139" s="110">
        <v>324</v>
      </c>
      <c r="B139" s="114" t="s">
        <v>62</v>
      </c>
      <c r="C139" s="129">
        <f>SUM(C140)</f>
        <v>996600</v>
      </c>
      <c r="D139" s="129">
        <f>SUM(D140)</f>
        <v>189600</v>
      </c>
      <c r="E139" s="153">
        <f>SUM(E140)</f>
        <v>7000</v>
      </c>
      <c r="F139" s="109"/>
      <c r="G139" s="109"/>
      <c r="H139" s="109"/>
      <c r="I139" s="109"/>
      <c r="J139" s="129">
        <f>SUM(J140)</f>
        <v>800000</v>
      </c>
      <c r="K139" s="109"/>
      <c r="L139" s="109"/>
    </row>
    <row r="140" spans="1:12" ht="12.75">
      <c r="A140" s="120" t="s">
        <v>98</v>
      </c>
      <c r="B140" s="114" t="s">
        <v>143</v>
      </c>
      <c r="C140" s="129">
        <f>SUM(D140:J140)</f>
        <v>996600</v>
      </c>
      <c r="D140" s="122">
        <v>189600</v>
      </c>
      <c r="E140" s="122">
        <v>7000</v>
      </c>
      <c r="F140" s="162"/>
      <c r="G140" s="162"/>
      <c r="H140" s="162"/>
      <c r="I140" s="162"/>
      <c r="J140" s="122">
        <v>800000</v>
      </c>
      <c r="K140" s="109"/>
      <c r="L140" s="109"/>
    </row>
    <row r="141" spans="1:12" ht="12.75">
      <c r="A141" s="110">
        <v>329</v>
      </c>
      <c r="B141" s="114" t="s">
        <v>34</v>
      </c>
      <c r="C141" s="129">
        <f>SUM(C142:C148)</f>
        <v>156400</v>
      </c>
      <c r="D141" s="129">
        <f>SUM(D142:D148)</f>
        <v>57400</v>
      </c>
      <c r="E141" s="153">
        <f>SUM(E142:E148)</f>
        <v>72000</v>
      </c>
      <c r="F141" s="109"/>
      <c r="G141" s="109"/>
      <c r="H141" s="109"/>
      <c r="I141" s="109"/>
      <c r="J141" s="130">
        <f>SUM(J142:J148)</f>
        <v>27000</v>
      </c>
      <c r="K141" s="109"/>
      <c r="L141" s="109"/>
    </row>
    <row r="142" spans="1:12" ht="12.75">
      <c r="A142" s="120" t="s">
        <v>100</v>
      </c>
      <c r="B142" s="114" t="s">
        <v>145</v>
      </c>
      <c r="C142" s="129">
        <f aca="true" t="shared" si="5" ref="C142:C148">SUM(D142:J142)</f>
        <v>56100</v>
      </c>
      <c r="D142" s="122">
        <v>51100</v>
      </c>
      <c r="E142" s="163"/>
      <c r="F142" s="162"/>
      <c r="G142" s="162"/>
      <c r="H142" s="162"/>
      <c r="I142" s="162"/>
      <c r="J142" s="157">
        <v>5000</v>
      </c>
      <c r="K142" s="109"/>
      <c r="L142" s="109"/>
    </row>
    <row r="143" spans="1:12" ht="12.75">
      <c r="A143" s="120" t="s">
        <v>102</v>
      </c>
      <c r="B143" s="114" t="s">
        <v>147</v>
      </c>
      <c r="C143" s="129">
        <f t="shared" si="5"/>
        <v>20000</v>
      </c>
      <c r="D143" s="122"/>
      <c r="E143" s="164">
        <v>20000</v>
      </c>
      <c r="F143" s="162"/>
      <c r="G143" s="162"/>
      <c r="H143" s="162"/>
      <c r="I143" s="162"/>
      <c r="J143" s="159"/>
      <c r="K143" s="109"/>
      <c r="L143" s="109"/>
    </row>
    <row r="144" spans="1:12" ht="12.75">
      <c r="A144" s="120" t="s">
        <v>193</v>
      </c>
      <c r="B144" s="114" t="s">
        <v>194</v>
      </c>
      <c r="C144" s="129">
        <f t="shared" si="5"/>
        <v>2000</v>
      </c>
      <c r="D144" s="122"/>
      <c r="E144" s="138"/>
      <c r="F144" s="162"/>
      <c r="G144" s="162"/>
      <c r="H144" s="162"/>
      <c r="I144" s="162"/>
      <c r="J144" s="157">
        <v>2000</v>
      </c>
      <c r="K144" s="109"/>
      <c r="L144" s="109"/>
    </row>
    <row r="145" spans="1:12" ht="12.75">
      <c r="A145" s="120" t="s">
        <v>104</v>
      </c>
      <c r="B145" s="114" t="s">
        <v>149</v>
      </c>
      <c r="C145" s="129">
        <f t="shared" si="5"/>
        <v>0</v>
      </c>
      <c r="D145" s="122"/>
      <c r="E145" s="138"/>
      <c r="F145" s="162"/>
      <c r="G145" s="162"/>
      <c r="H145" s="162"/>
      <c r="I145" s="162"/>
      <c r="J145" s="162"/>
      <c r="K145" s="109"/>
      <c r="L145" s="109"/>
    </row>
    <row r="146" spans="1:12" ht="12.75">
      <c r="A146" s="121" t="s">
        <v>106</v>
      </c>
      <c r="B146" s="114" t="s">
        <v>151</v>
      </c>
      <c r="C146" s="129">
        <f t="shared" si="5"/>
        <v>6300</v>
      </c>
      <c r="D146" s="123">
        <v>6300</v>
      </c>
      <c r="E146" s="123"/>
      <c r="F146" s="162"/>
      <c r="G146" s="162"/>
      <c r="H146" s="162"/>
      <c r="I146" s="162"/>
      <c r="J146" s="162"/>
      <c r="K146" s="109"/>
      <c r="L146" s="109"/>
    </row>
    <row r="147" spans="1:12" ht="14.25" customHeight="1">
      <c r="A147" s="127" t="s">
        <v>168</v>
      </c>
      <c r="B147" s="114" t="s">
        <v>170</v>
      </c>
      <c r="C147" s="129">
        <f t="shared" si="5"/>
        <v>72000</v>
      </c>
      <c r="D147" s="125"/>
      <c r="E147" s="128">
        <v>52000</v>
      </c>
      <c r="F147" s="162"/>
      <c r="G147" s="162"/>
      <c r="H147" s="162"/>
      <c r="I147" s="162"/>
      <c r="J147" s="159">
        <v>20000</v>
      </c>
      <c r="K147" s="109"/>
      <c r="L147" s="109"/>
    </row>
    <row r="148" spans="1:12" ht="12.75">
      <c r="A148" s="127" t="s">
        <v>169</v>
      </c>
      <c r="B148" s="114" t="s">
        <v>34</v>
      </c>
      <c r="C148" s="129">
        <f t="shared" si="5"/>
        <v>0</v>
      </c>
      <c r="D148" s="135"/>
      <c r="E148" s="138"/>
      <c r="F148" s="162"/>
      <c r="G148" s="162"/>
      <c r="H148" s="162"/>
      <c r="I148" s="162"/>
      <c r="J148" s="162"/>
      <c r="K148" s="109"/>
      <c r="L148" s="109"/>
    </row>
    <row r="149" spans="1:12" ht="12.75">
      <c r="A149" s="113">
        <v>34</v>
      </c>
      <c r="B149" s="117" t="s">
        <v>35</v>
      </c>
      <c r="C149" s="131">
        <f>SUM(C150)</f>
        <v>43000</v>
      </c>
      <c r="D149" s="131"/>
      <c r="E149" s="150">
        <f>SUM(E150)</f>
        <v>43000</v>
      </c>
      <c r="F149" s="115"/>
      <c r="G149" s="115"/>
      <c r="H149" s="115"/>
      <c r="I149" s="115"/>
      <c r="J149" s="115"/>
      <c r="K149" s="150">
        <v>43000</v>
      </c>
      <c r="L149" s="150">
        <v>43000</v>
      </c>
    </row>
    <row r="150" spans="1:12" ht="12.75">
      <c r="A150" s="110">
        <v>343</v>
      </c>
      <c r="B150" s="114" t="s">
        <v>36</v>
      </c>
      <c r="C150" s="129">
        <f>SUM(C151:C152)</f>
        <v>43000</v>
      </c>
      <c r="D150" s="129"/>
      <c r="E150" s="160">
        <f>SUM(E151:E152)</f>
        <v>43000</v>
      </c>
      <c r="F150" s="109"/>
      <c r="G150" s="109"/>
      <c r="H150" s="109"/>
      <c r="I150" s="109"/>
      <c r="J150" s="109"/>
      <c r="K150" s="109"/>
      <c r="L150" s="109"/>
    </row>
    <row r="151" spans="1:12" ht="12.75">
      <c r="A151" s="120" t="s">
        <v>107</v>
      </c>
      <c r="B151" s="114" t="s">
        <v>152</v>
      </c>
      <c r="C151" s="129">
        <f>SUM(D151:E151)</f>
        <v>38000</v>
      </c>
      <c r="D151" s="125"/>
      <c r="E151" s="122">
        <v>38000</v>
      </c>
      <c r="F151" s="162"/>
      <c r="G151" s="162"/>
      <c r="H151" s="162"/>
      <c r="I151" s="162"/>
      <c r="J151" s="162"/>
      <c r="K151" s="109"/>
      <c r="L151" s="109"/>
    </row>
    <row r="152" spans="1:12" ht="12.75">
      <c r="A152" s="121" t="s">
        <v>223</v>
      </c>
      <c r="B152" s="114" t="s">
        <v>224</v>
      </c>
      <c r="C152" s="129">
        <f>SUM(D152:E152)</f>
        <v>5000</v>
      </c>
      <c r="D152" s="125"/>
      <c r="E152" s="123">
        <v>5000</v>
      </c>
      <c r="F152" s="162"/>
      <c r="G152" s="162"/>
      <c r="H152" s="162"/>
      <c r="I152" s="162"/>
      <c r="J152" s="162"/>
      <c r="K152" s="109"/>
      <c r="L152" s="109"/>
    </row>
    <row r="153" spans="1:12" ht="25.5">
      <c r="A153" s="113">
        <v>4</v>
      </c>
      <c r="B153" s="117" t="s">
        <v>38</v>
      </c>
      <c r="C153" s="109"/>
      <c r="D153" s="109"/>
      <c r="E153" s="130"/>
      <c r="F153" s="109"/>
      <c r="G153" s="109"/>
      <c r="H153" s="109"/>
      <c r="I153" s="109"/>
      <c r="J153" s="109"/>
      <c r="K153" s="109"/>
      <c r="L153" s="109"/>
    </row>
    <row r="154" spans="1:12" ht="26.25" customHeight="1">
      <c r="A154" s="113">
        <v>42</v>
      </c>
      <c r="B154" s="117" t="s">
        <v>39</v>
      </c>
      <c r="C154" s="109"/>
      <c r="D154" s="109"/>
      <c r="E154" s="130"/>
      <c r="F154" s="109"/>
      <c r="G154" s="109"/>
      <c r="H154" s="109"/>
      <c r="I154" s="109"/>
      <c r="J154" s="109"/>
      <c r="K154" s="109"/>
      <c r="L154" s="109"/>
    </row>
    <row r="155" spans="1:12" ht="12.75">
      <c r="A155" s="110">
        <v>422</v>
      </c>
      <c r="B155" s="114" t="s">
        <v>37</v>
      </c>
      <c r="C155" s="109"/>
      <c r="D155" s="109"/>
      <c r="E155" s="130"/>
      <c r="F155" s="109"/>
      <c r="G155" s="109"/>
      <c r="H155" s="109"/>
      <c r="I155" s="109"/>
      <c r="J155" s="109"/>
      <c r="K155" s="109"/>
      <c r="L155" s="109"/>
    </row>
    <row r="156" spans="1:12" ht="25.5">
      <c r="A156" s="110">
        <v>424</v>
      </c>
      <c r="B156" s="114" t="s">
        <v>40</v>
      </c>
      <c r="C156" s="109"/>
      <c r="D156" s="109"/>
      <c r="E156" s="130"/>
      <c r="F156" s="109"/>
      <c r="G156" s="109"/>
      <c r="H156" s="109"/>
      <c r="I156" s="109"/>
      <c r="J156" s="109"/>
      <c r="K156" s="109"/>
      <c r="L156" s="109"/>
    </row>
    <row r="157" spans="1:12" ht="12.75">
      <c r="A157" s="110"/>
      <c r="B157" s="114"/>
      <c r="C157" s="109"/>
      <c r="D157" s="109"/>
      <c r="E157" s="130"/>
      <c r="F157" s="109"/>
      <c r="G157" s="109"/>
      <c r="H157" s="109"/>
      <c r="I157" s="109"/>
      <c r="J157" s="109"/>
      <c r="K157" s="109"/>
      <c r="L157" s="109"/>
    </row>
    <row r="158" spans="1:12" ht="12.75">
      <c r="A158" s="113"/>
      <c r="B158" s="114"/>
      <c r="C158" s="109"/>
      <c r="D158" s="109"/>
      <c r="E158" s="130"/>
      <c r="F158" s="10"/>
      <c r="G158" s="109"/>
      <c r="H158" s="109"/>
      <c r="I158" s="109"/>
      <c r="J158" s="109"/>
      <c r="K158" s="109"/>
      <c r="L158" s="109"/>
    </row>
    <row r="159" spans="1:12" ht="12.75">
      <c r="A159" s="118" t="s">
        <v>60</v>
      </c>
      <c r="B159" s="117" t="s">
        <v>61</v>
      </c>
      <c r="C159" s="115"/>
      <c r="D159" s="115"/>
      <c r="E159" s="132"/>
      <c r="F159" s="115"/>
      <c r="G159" s="115"/>
      <c r="H159" s="115"/>
      <c r="I159" s="115"/>
      <c r="J159" s="115"/>
      <c r="K159" s="115"/>
      <c r="L159" s="115"/>
    </row>
    <row r="160" spans="1:12" ht="12.75">
      <c r="A160" s="113">
        <v>3</v>
      </c>
      <c r="B160" s="117" t="s">
        <v>25</v>
      </c>
      <c r="C160" s="131">
        <f>C161+C164+C188</f>
        <v>460000</v>
      </c>
      <c r="D160" s="131">
        <f>D161+D164+D188</f>
        <v>60000</v>
      </c>
      <c r="E160" s="131">
        <f>E161+E164+E188</f>
        <v>0</v>
      </c>
      <c r="F160" s="131"/>
      <c r="G160" s="131"/>
      <c r="H160" s="131"/>
      <c r="I160" s="131"/>
      <c r="J160" s="131">
        <f>J161+J164+J188</f>
        <v>400000</v>
      </c>
      <c r="K160" s="189">
        <f>K164</f>
        <v>440000</v>
      </c>
      <c r="L160" s="189">
        <f>L164</f>
        <v>460000</v>
      </c>
    </row>
    <row r="161" spans="1:12" ht="12.75">
      <c r="A161" s="113">
        <v>31</v>
      </c>
      <c r="B161" s="117" t="s">
        <v>26</v>
      </c>
      <c r="C161" s="132">
        <f>SUM(C162+C163)</f>
        <v>0</v>
      </c>
      <c r="D161" s="132">
        <f>SUM(D162+D163)</f>
        <v>0</v>
      </c>
      <c r="E161" s="132">
        <f>SUM(E162+E163)</f>
        <v>0</v>
      </c>
      <c r="F161" s="132"/>
      <c r="G161" s="132"/>
      <c r="H161" s="132"/>
      <c r="I161" s="132"/>
      <c r="J161" s="132">
        <f>SUM(J162+J163)</f>
        <v>0</v>
      </c>
      <c r="K161" s="115"/>
      <c r="L161" s="115"/>
    </row>
    <row r="162" spans="1:12" ht="12.75">
      <c r="A162" s="110">
        <v>312</v>
      </c>
      <c r="B162" s="114" t="s">
        <v>28</v>
      </c>
      <c r="C162" s="109"/>
      <c r="D162" s="109"/>
      <c r="E162" s="130"/>
      <c r="F162" s="109"/>
      <c r="G162" s="109"/>
      <c r="H162" s="109"/>
      <c r="I162" s="109"/>
      <c r="J162" s="109"/>
      <c r="K162" s="109"/>
      <c r="L162" s="109"/>
    </row>
    <row r="163" spans="1:12" ht="12.75">
      <c r="A163" s="110">
        <v>313</v>
      </c>
      <c r="B163" s="114" t="s">
        <v>29</v>
      </c>
      <c r="C163" s="109"/>
      <c r="D163" s="109"/>
      <c r="E163" s="130"/>
      <c r="F163" s="109"/>
      <c r="G163" s="109"/>
      <c r="H163" s="109"/>
      <c r="I163" s="109"/>
      <c r="J163" s="109"/>
      <c r="K163" s="109"/>
      <c r="L163" s="109"/>
    </row>
    <row r="164" spans="1:12" ht="12.75">
      <c r="A164" s="113">
        <v>32</v>
      </c>
      <c r="B164" s="117" t="s">
        <v>30</v>
      </c>
      <c r="C164" s="131">
        <f>C165+C166+C170+C183+C185+C169</f>
        <v>460000</v>
      </c>
      <c r="D164" s="131">
        <f>D165+D166+D170+D183+D185+D169</f>
        <v>60000</v>
      </c>
      <c r="E164" s="132"/>
      <c r="F164" s="115"/>
      <c r="G164" s="115"/>
      <c r="H164" s="115"/>
      <c r="I164" s="115"/>
      <c r="J164" s="131">
        <f>J165+J166+J170+J183+J185</f>
        <v>400000</v>
      </c>
      <c r="K164" s="150">
        <v>440000</v>
      </c>
      <c r="L164" s="150">
        <v>460000</v>
      </c>
    </row>
    <row r="165" spans="1:12" ht="12.75">
      <c r="A165" s="110">
        <v>321</v>
      </c>
      <c r="B165" s="114" t="s">
        <v>31</v>
      </c>
      <c r="C165" s="129"/>
      <c r="D165" s="129"/>
      <c r="E165" s="130"/>
      <c r="F165" s="109"/>
      <c r="G165" s="109"/>
      <c r="H165" s="109"/>
      <c r="I165" s="109"/>
      <c r="J165" s="129"/>
      <c r="K165" s="109"/>
      <c r="L165" s="109"/>
    </row>
    <row r="166" spans="1:12" ht="12.75">
      <c r="A166" s="110">
        <v>322</v>
      </c>
      <c r="B166" s="114" t="s">
        <v>32</v>
      </c>
      <c r="C166" s="129">
        <f>SUM(D166:J166)</f>
        <v>9000</v>
      </c>
      <c r="D166" s="129">
        <f>SUM(D167:D168)</f>
        <v>4000</v>
      </c>
      <c r="E166" s="130"/>
      <c r="F166" s="109"/>
      <c r="G166" s="109"/>
      <c r="H166" s="109"/>
      <c r="I166" s="109"/>
      <c r="J166" s="130">
        <f>SUM(J167:J168)</f>
        <v>5000</v>
      </c>
      <c r="K166" s="115"/>
      <c r="L166" s="115"/>
    </row>
    <row r="167" spans="1:12" ht="12.75">
      <c r="A167" s="120" t="s">
        <v>77</v>
      </c>
      <c r="B167" s="114" t="s">
        <v>202</v>
      </c>
      <c r="C167" s="129">
        <f aca="true" t="shared" si="6" ref="C167:C187">SUM(D167:J167)</f>
        <v>8000</v>
      </c>
      <c r="D167" s="122">
        <v>3000</v>
      </c>
      <c r="E167" s="148"/>
      <c r="F167" s="162"/>
      <c r="G167" s="162"/>
      <c r="H167" s="162"/>
      <c r="I167" s="162"/>
      <c r="J167" s="148">
        <v>5000</v>
      </c>
      <c r="K167" s="109"/>
      <c r="L167" s="109"/>
    </row>
    <row r="168" spans="1:12" ht="12.75">
      <c r="A168" s="120" t="s">
        <v>80</v>
      </c>
      <c r="B168" s="114" t="s">
        <v>126</v>
      </c>
      <c r="C168" s="129">
        <f t="shared" si="6"/>
        <v>1000</v>
      </c>
      <c r="D168" s="122">
        <v>1000</v>
      </c>
      <c r="E168" s="148"/>
      <c r="F168" s="162"/>
      <c r="G168" s="162"/>
      <c r="H168" s="162"/>
      <c r="I168" s="162"/>
      <c r="J168" s="162"/>
      <c r="K168" s="115"/>
      <c r="L168" s="115"/>
    </row>
    <row r="169" spans="1:12" ht="12.75">
      <c r="A169" s="121" t="s">
        <v>154</v>
      </c>
      <c r="B169" s="114" t="s">
        <v>155</v>
      </c>
      <c r="C169" s="129">
        <f t="shared" si="6"/>
        <v>1600</v>
      </c>
      <c r="D169" s="123">
        <v>1600</v>
      </c>
      <c r="E169" s="155"/>
      <c r="F169" s="162"/>
      <c r="G169" s="162"/>
      <c r="H169" s="162"/>
      <c r="I169" s="162"/>
      <c r="J169" s="162"/>
      <c r="K169" s="115"/>
      <c r="L169" s="115"/>
    </row>
    <row r="170" spans="1:12" ht="12.75">
      <c r="A170" s="110">
        <v>323</v>
      </c>
      <c r="B170" s="114" t="s">
        <v>33</v>
      </c>
      <c r="C170" s="129">
        <f t="shared" si="6"/>
        <v>402000</v>
      </c>
      <c r="D170" s="129">
        <f>SUM(D171:D182)</f>
        <v>53000</v>
      </c>
      <c r="E170" s="130"/>
      <c r="F170" s="109"/>
      <c r="G170" s="109"/>
      <c r="H170" s="109"/>
      <c r="I170" s="109"/>
      <c r="J170" s="130">
        <f>SUM(J171:J182)</f>
        <v>349000</v>
      </c>
      <c r="K170" s="109"/>
      <c r="L170" s="109"/>
    </row>
    <row r="171" spans="1:12" ht="12.75">
      <c r="A171" s="120" t="s">
        <v>156</v>
      </c>
      <c r="B171" s="114" t="s">
        <v>157</v>
      </c>
      <c r="C171" s="129">
        <f t="shared" si="6"/>
        <v>2000</v>
      </c>
      <c r="D171" s="122">
        <v>0</v>
      </c>
      <c r="E171" s="148"/>
      <c r="F171" s="162"/>
      <c r="G171" s="162"/>
      <c r="H171" s="162"/>
      <c r="I171" s="162"/>
      <c r="J171" s="148">
        <v>2000</v>
      </c>
      <c r="K171" s="109"/>
      <c r="L171" s="109"/>
    </row>
    <row r="172" spans="1:12" ht="12.75">
      <c r="A172" s="120" t="s">
        <v>86</v>
      </c>
      <c r="B172" s="114" t="s">
        <v>132</v>
      </c>
      <c r="C172" s="129">
        <f t="shared" si="6"/>
        <v>2400</v>
      </c>
      <c r="D172" s="122">
        <v>400</v>
      </c>
      <c r="E172" s="148"/>
      <c r="F172" s="162"/>
      <c r="G172" s="162"/>
      <c r="H172" s="162"/>
      <c r="I172" s="162"/>
      <c r="J172" s="165">
        <v>2000</v>
      </c>
      <c r="K172" s="109"/>
      <c r="L172" s="109"/>
    </row>
    <row r="173" spans="1:12" ht="12.75">
      <c r="A173" s="120" t="s">
        <v>179</v>
      </c>
      <c r="B173" s="114" t="s">
        <v>180</v>
      </c>
      <c r="C173" s="129">
        <f t="shared" si="6"/>
        <v>5000</v>
      </c>
      <c r="D173" s="122"/>
      <c r="E173" s="148"/>
      <c r="F173" s="162"/>
      <c r="G173" s="162"/>
      <c r="H173" s="162"/>
      <c r="I173" s="162"/>
      <c r="J173" s="165">
        <v>5000</v>
      </c>
      <c r="K173" s="109"/>
      <c r="L173" s="109"/>
    </row>
    <row r="174" spans="1:12" ht="12.75">
      <c r="A174" s="120" t="s">
        <v>181</v>
      </c>
      <c r="B174" s="114" t="s">
        <v>182</v>
      </c>
      <c r="C174" s="129">
        <f t="shared" si="6"/>
        <v>2000</v>
      </c>
      <c r="D174" s="122"/>
      <c r="E174" s="148"/>
      <c r="F174" s="162"/>
      <c r="G174" s="162"/>
      <c r="H174" s="162"/>
      <c r="I174" s="162"/>
      <c r="J174" s="165">
        <v>2000</v>
      </c>
      <c r="K174" s="109"/>
      <c r="L174" s="109"/>
    </row>
    <row r="175" spans="1:12" ht="12.75">
      <c r="A175" s="120" t="s">
        <v>93</v>
      </c>
      <c r="B175" s="114" t="s">
        <v>138</v>
      </c>
      <c r="C175" s="129">
        <f t="shared" si="6"/>
        <v>5000</v>
      </c>
      <c r="D175" s="122"/>
      <c r="E175" s="145"/>
      <c r="F175" s="162"/>
      <c r="G175" s="162"/>
      <c r="H175" s="162"/>
      <c r="I175" s="162"/>
      <c r="J175" s="165">
        <v>5000</v>
      </c>
      <c r="K175" s="109"/>
      <c r="L175" s="109"/>
    </row>
    <row r="176" spans="1:12" ht="12.75">
      <c r="A176" s="120" t="s">
        <v>187</v>
      </c>
      <c r="B176" s="114" t="s">
        <v>188</v>
      </c>
      <c r="C176" s="129">
        <f t="shared" si="6"/>
        <v>5000</v>
      </c>
      <c r="D176" s="122"/>
      <c r="E176" s="148"/>
      <c r="F176" s="162"/>
      <c r="G176" s="162"/>
      <c r="H176" s="162"/>
      <c r="I176" s="162"/>
      <c r="J176" s="165">
        <v>5000</v>
      </c>
      <c r="K176" s="109"/>
      <c r="L176" s="109"/>
    </row>
    <row r="177" spans="1:12" ht="12.75">
      <c r="A177" s="120" t="s">
        <v>189</v>
      </c>
      <c r="B177" s="114" t="s">
        <v>190</v>
      </c>
      <c r="C177" s="129">
        <f t="shared" si="6"/>
        <v>270000</v>
      </c>
      <c r="D177" s="122">
        <v>15000</v>
      </c>
      <c r="E177" s="148"/>
      <c r="F177" s="162"/>
      <c r="G177" s="162"/>
      <c r="H177" s="162"/>
      <c r="I177" s="162"/>
      <c r="J177" s="165">
        <v>255000</v>
      </c>
      <c r="K177" s="109"/>
      <c r="L177" s="109"/>
    </row>
    <row r="178" spans="1:12" ht="12.75">
      <c r="A178" s="120" t="s">
        <v>94</v>
      </c>
      <c r="B178" s="114" t="s">
        <v>139</v>
      </c>
      <c r="C178" s="129">
        <f t="shared" si="6"/>
        <v>28000</v>
      </c>
      <c r="D178" s="122">
        <v>8000</v>
      </c>
      <c r="E178" s="148"/>
      <c r="F178" s="162"/>
      <c r="G178" s="162"/>
      <c r="H178" s="162"/>
      <c r="I178" s="162"/>
      <c r="J178" s="165">
        <v>20000</v>
      </c>
      <c r="K178" s="109"/>
      <c r="L178" s="109"/>
    </row>
    <row r="179" spans="1:12" ht="12.75">
      <c r="A179" s="120" t="s">
        <v>95</v>
      </c>
      <c r="B179" s="114" t="s">
        <v>140</v>
      </c>
      <c r="C179" s="129">
        <f t="shared" si="6"/>
        <v>45000</v>
      </c>
      <c r="D179" s="122">
        <v>15000</v>
      </c>
      <c r="E179" s="148"/>
      <c r="F179" s="162"/>
      <c r="G179" s="162"/>
      <c r="H179" s="162"/>
      <c r="I179" s="162"/>
      <c r="J179" s="165">
        <v>30000</v>
      </c>
      <c r="K179" s="109"/>
      <c r="L179" s="109"/>
    </row>
    <row r="180" spans="1:12" ht="12.75">
      <c r="A180" s="127" t="s">
        <v>191</v>
      </c>
      <c r="B180" s="114" t="s">
        <v>192</v>
      </c>
      <c r="C180" s="129">
        <f t="shared" si="6"/>
        <v>6000</v>
      </c>
      <c r="D180" s="125">
        <v>1000</v>
      </c>
      <c r="E180" s="159"/>
      <c r="F180" s="162"/>
      <c r="G180" s="162"/>
      <c r="H180" s="162"/>
      <c r="I180" s="162"/>
      <c r="J180" s="165">
        <v>5000</v>
      </c>
      <c r="K180" s="109"/>
      <c r="L180" s="109"/>
    </row>
    <row r="181" spans="1:12" ht="12.75">
      <c r="A181" s="127" t="s">
        <v>175</v>
      </c>
      <c r="B181" s="114" t="s">
        <v>176</v>
      </c>
      <c r="C181" s="129">
        <f t="shared" si="6"/>
        <v>2700</v>
      </c>
      <c r="D181" s="122">
        <v>2700</v>
      </c>
      <c r="E181" s="148"/>
      <c r="F181" s="162"/>
      <c r="G181" s="162"/>
      <c r="H181" s="162"/>
      <c r="I181" s="162"/>
      <c r="J181" s="166"/>
      <c r="K181" s="109"/>
      <c r="L181" s="109"/>
    </row>
    <row r="182" spans="1:12" ht="12.75">
      <c r="A182" s="127" t="s">
        <v>177</v>
      </c>
      <c r="B182" s="114" t="s">
        <v>178</v>
      </c>
      <c r="C182" s="129">
        <f t="shared" si="6"/>
        <v>28900</v>
      </c>
      <c r="D182" s="122">
        <v>10900</v>
      </c>
      <c r="E182" s="149"/>
      <c r="F182" s="162"/>
      <c r="G182" s="162"/>
      <c r="H182" s="162"/>
      <c r="I182" s="162"/>
      <c r="J182" s="165">
        <v>18000</v>
      </c>
      <c r="K182" s="109"/>
      <c r="L182" s="109"/>
    </row>
    <row r="183" spans="1:12" ht="12.75">
      <c r="A183" s="110">
        <v>324</v>
      </c>
      <c r="B183" s="114" t="s">
        <v>62</v>
      </c>
      <c r="C183" s="129">
        <f t="shared" si="6"/>
        <v>40000</v>
      </c>
      <c r="D183" s="129"/>
      <c r="E183" s="130"/>
      <c r="F183" s="109"/>
      <c r="G183" s="109"/>
      <c r="H183" s="109"/>
      <c r="I183" s="109"/>
      <c r="J183" s="140">
        <f>SUM(J184)</f>
        <v>40000</v>
      </c>
      <c r="K183" s="109"/>
      <c r="L183" s="109"/>
    </row>
    <row r="184" spans="1:12" ht="12.75">
      <c r="A184" s="120" t="s">
        <v>98</v>
      </c>
      <c r="B184" s="114" t="s">
        <v>143</v>
      </c>
      <c r="C184" s="129">
        <f t="shared" si="6"/>
        <v>40000</v>
      </c>
      <c r="D184" s="122"/>
      <c r="E184" s="148"/>
      <c r="F184" s="162"/>
      <c r="G184" s="162"/>
      <c r="H184" s="162"/>
      <c r="I184" s="162"/>
      <c r="J184" s="138">
        <v>40000</v>
      </c>
      <c r="K184" s="109"/>
      <c r="L184" s="109"/>
    </row>
    <row r="185" spans="1:12" ht="12.75">
      <c r="A185" s="110">
        <v>329</v>
      </c>
      <c r="B185" s="114" t="s">
        <v>34</v>
      </c>
      <c r="C185" s="129">
        <f t="shared" si="6"/>
        <v>7400</v>
      </c>
      <c r="D185" s="129">
        <f>SUM(D186:D187)</f>
        <v>1400</v>
      </c>
      <c r="E185" s="130"/>
      <c r="F185" s="109"/>
      <c r="G185" s="109"/>
      <c r="H185" s="109"/>
      <c r="I185" s="109"/>
      <c r="J185" s="141">
        <f>SUM(J186:J187)</f>
        <v>6000</v>
      </c>
      <c r="K185" s="109"/>
      <c r="L185" s="109"/>
    </row>
    <row r="186" spans="1:12" ht="12.75">
      <c r="A186" s="120" t="s">
        <v>102</v>
      </c>
      <c r="B186" s="114" t="s">
        <v>147</v>
      </c>
      <c r="C186" s="129">
        <f t="shared" si="6"/>
        <v>5000</v>
      </c>
      <c r="D186" s="122"/>
      <c r="E186" s="146"/>
      <c r="F186" s="162"/>
      <c r="G186" s="162"/>
      <c r="H186" s="162"/>
      <c r="I186" s="162"/>
      <c r="J186" s="138">
        <v>5000</v>
      </c>
      <c r="K186" s="109"/>
      <c r="L186" s="109"/>
    </row>
    <row r="187" spans="1:12" ht="17.25" customHeight="1">
      <c r="A187" s="127" t="s">
        <v>168</v>
      </c>
      <c r="B187" s="114" t="s">
        <v>170</v>
      </c>
      <c r="C187" s="129">
        <f t="shared" si="6"/>
        <v>2400</v>
      </c>
      <c r="D187" s="137">
        <v>1400</v>
      </c>
      <c r="E187" s="159"/>
      <c r="F187" s="162"/>
      <c r="G187" s="162"/>
      <c r="H187" s="162"/>
      <c r="I187" s="162"/>
      <c r="J187" s="138">
        <v>1000</v>
      </c>
      <c r="K187" s="109"/>
      <c r="L187" s="109"/>
    </row>
    <row r="188" spans="1:12" ht="12.75">
      <c r="A188" s="113">
        <v>34</v>
      </c>
      <c r="B188" s="117" t="s">
        <v>35</v>
      </c>
      <c r="C188" s="115"/>
      <c r="D188" s="115"/>
      <c r="E188" s="132"/>
      <c r="F188" s="115"/>
      <c r="G188" s="115"/>
      <c r="H188" s="115"/>
      <c r="I188" s="115"/>
      <c r="J188" s="142"/>
      <c r="K188" s="109"/>
      <c r="L188" s="109"/>
    </row>
    <row r="189" spans="1:12" ht="12.75">
      <c r="A189" s="110">
        <v>343</v>
      </c>
      <c r="B189" s="114" t="s">
        <v>36</v>
      </c>
      <c r="C189" s="109"/>
      <c r="D189" s="109"/>
      <c r="E189" s="130"/>
      <c r="F189" s="109"/>
      <c r="G189" s="109"/>
      <c r="H189" s="109"/>
      <c r="I189" s="109"/>
      <c r="J189" s="139"/>
      <c r="K189" s="109"/>
      <c r="L189" s="109"/>
    </row>
    <row r="190" spans="1:12" ht="25.5">
      <c r="A190" s="113">
        <v>4</v>
      </c>
      <c r="B190" s="117" t="s">
        <v>38</v>
      </c>
      <c r="C190" s="115"/>
      <c r="D190" s="115"/>
      <c r="E190" s="132"/>
      <c r="F190" s="115"/>
      <c r="G190" s="115"/>
      <c r="H190" s="115"/>
      <c r="I190" s="115"/>
      <c r="J190" s="142"/>
      <c r="K190" s="109"/>
      <c r="L190" s="109"/>
    </row>
    <row r="191" spans="1:12" ht="25.5">
      <c r="A191" s="113">
        <v>42</v>
      </c>
      <c r="B191" s="117" t="s">
        <v>39</v>
      </c>
      <c r="C191" s="115"/>
      <c r="D191" s="115"/>
      <c r="E191" s="132"/>
      <c r="F191" s="115"/>
      <c r="G191" s="115"/>
      <c r="H191" s="115"/>
      <c r="I191" s="115"/>
      <c r="J191" s="142"/>
      <c r="K191" s="109"/>
      <c r="L191" s="109"/>
    </row>
    <row r="192" spans="1:12" ht="12.75">
      <c r="A192" s="110">
        <v>422</v>
      </c>
      <c r="B192" s="114" t="s">
        <v>37</v>
      </c>
      <c r="C192" s="109"/>
      <c r="D192" s="109"/>
      <c r="E192" s="130"/>
      <c r="F192" s="109"/>
      <c r="G192" s="109"/>
      <c r="H192" s="109"/>
      <c r="I192" s="109"/>
      <c r="J192" s="139"/>
      <c r="K192" s="109"/>
      <c r="L192" s="109"/>
    </row>
    <row r="193" spans="1:12" ht="25.5">
      <c r="A193" s="110">
        <v>424</v>
      </c>
      <c r="B193" s="114" t="s">
        <v>40</v>
      </c>
      <c r="C193" s="109"/>
      <c r="D193" s="109"/>
      <c r="E193" s="130"/>
      <c r="F193" s="109"/>
      <c r="G193" s="109"/>
      <c r="H193" s="109"/>
      <c r="I193" s="109"/>
      <c r="J193" s="139"/>
      <c r="K193" s="109"/>
      <c r="L193" s="109"/>
    </row>
    <row r="194" spans="1:12" ht="12.75">
      <c r="A194" s="110"/>
      <c r="B194" s="114"/>
      <c r="C194" s="109"/>
      <c r="D194" s="109"/>
      <c r="E194" s="130"/>
      <c r="F194" s="109"/>
      <c r="G194" s="109"/>
      <c r="H194" s="109"/>
      <c r="I194" s="109"/>
      <c r="J194" s="139"/>
      <c r="K194" s="109"/>
      <c r="L194" s="109"/>
    </row>
    <row r="195" spans="1:12" ht="12.75">
      <c r="A195" s="110"/>
      <c r="B195" s="114"/>
      <c r="C195" s="109"/>
      <c r="D195" s="109"/>
      <c r="E195" s="130"/>
      <c r="F195" s="109"/>
      <c r="G195" s="109"/>
      <c r="H195" s="109"/>
      <c r="I195" s="109"/>
      <c r="J195" s="139"/>
      <c r="K195" s="109"/>
      <c r="L195" s="109"/>
    </row>
    <row r="196" spans="1:12" ht="12.75">
      <c r="A196" s="118" t="s">
        <v>208</v>
      </c>
      <c r="B196" s="117" t="s">
        <v>209</v>
      </c>
      <c r="C196" s="115"/>
      <c r="D196" s="115"/>
      <c r="E196" s="132"/>
      <c r="F196" s="115"/>
      <c r="G196" s="115"/>
      <c r="H196" s="115"/>
      <c r="I196" s="115"/>
      <c r="J196" s="115"/>
      <c r="K196" s="115"/>
      <c r="L196" s="115"/>
    </row>
    <row r="197" spans="1:12" ht="12.75">
      <c r="A197" s="113">
        <v>3</v>
      </c>
      <c r="B197" s="117" t="s">
        <v>25</v>
      </c>
      <c r="C197" s="131">
        <f>D198</f>
        <v>400000</v>
      </c>
      <c r="D197" s="131">
        <f>SUM(D198)</f>
        <v>400000</v>
      </c>
      <c r="E197" s="132"/>
      <c r="F197" s="115"/>
      <c r="G197" s="115"/>
      <c r="H197" s="115"/>
      <c r="I197" s="115"/>
      <c r="J197" s="115"/>
      <c r="K197" s="189">
        <f>K198</f>
        <v>370000</v>
      </c>
      <c r="L197" s="189">
        <f>L198</f>
        <v>400000</v>
      </c>
    </row>
    <row r="198" spans="1:12" ht="12.75">
      <c r="A198" s="113">
        <v>32</v>
      </c>
      <c r="B198" s="117" t="s">
        <v>30</v>
      </c>
      <c r="C198" s="131">
        <f>SUM(D198+J198)</f>
        <v>400000</v>
      </c>
      <c r="D198" s="150">
        <f>SUM(D199+D202+D207+D209)</f>
        <v>400000</v>
      </c>
      <c r="E198" s="132"/>
      <c r="F198" s="115"/>
      <c r="G198" s="115"/>
      <c r="H198" s="115"/>
      <c r="I198" s="115"/>
      <c r="J198" s="115"/>
      <c r="K198" s="150">
        <v>370000</v>
      </c>
      <c r="L198" s="150">
        <v>400000</v>
      </c>
    </row>
    <row r="199" spans="1:12" ht="12.75">
      <c r="A199" s="110">
        <v>322</v>
      </c>
      <c r="B199" s="114" t="s">
        <v>32</v>
      </c>
      <c r="C199" s="130">
        <f>C200+C201</f>
        <v>7000</v>
      </c>
      <c r="D199" s="130">
        <f>SUM(D200:D201)</f>
        <v>7000</v>
      </c>
      <c r="E199" s="130"/>
      <c r="F199" s="109"/>
      <c r="G199" s="109"/>
      <c r="H199" s="109"/>
      <c r="I199" s="109"/>
      <c r="J199" s="109"/>
      <c r="K199" s="109"/>
      <c r="L199" s="109"/>
    </row>
    <row r="200" spans="1:12" ht="13.5" customHeight="1">
      <c r="A200" s="143">
        <v>32219</v>
      </c>
      <c r="B200" s="114" t="s">
        <v>210</v>
      </c>
      <c r="C200" s="130">
        <f>SUM(D200)</f>
        <v>5000</v>
      </c>
      <c r="D200" s="130">
        <v>5000</v>
      </c>
      <c r="E200" s="130"/>
      <c r="F200" s="109"/>
      <c r="G200" s="109"/>
      <c r="H200" s="109"/>
      <c r="I200" s="109"/>
      <c r="J200" s="109"/>
      <c r="K200" s="109"/>
      <c r="L200" s="109"/>
    </row>
    <row r="201" spans="1:12" ht="12.75">
      <c r="A201" s="143">
        <v>32234</v>
      </c>
      <c r="B201" s="114" t="s">
        <v>126</v>
      </c>
      <c r="C201" s="130">
        <f>SUM(D201)</f>
        <v>2000</v>
      </c>
      <c r="D201" s="129">
        <v>2000</v>
      </c>
      <c r="E201" s="132"/>
      <c r="F201" s="115"/>
      <c r="G201" s="115"/>
      <c r="H201" s="115"/>
      <c r="I201" s="115"/>
      <c r="J201" s="131"/>
      <c r="K201" s="115"/>
      <c r="L201" s="115"/>
    </row>
    <row r="202" spans="1:12" ht="12.75">
      <c r="A202" s="110">
        <v>323</v>
      </c>
      <c r="B202" s="114" t="s">
        <v>211</v>
      </c>
      <c r="C202" s="130">
        <f>SUM(C203:C206)</f>
        <v>382000</v>
      </c>
      <c r="D202" s="129">
        <f>SUM(C203:C206)</f>
        <v>382000</v>
      </c>
      <c r="E202" s="130"/>
      <c r="F202" s="109"/>
      <c r="G202" s="109"/>
      <c r="H202" s="109"/>
      <c r="I202" s="109"/>
      <c r="J202" s="129"/>
      <c r="K202" s="109"/>
      <c r="L202" s="109"/>
    </row>
    <row r="203" spans="1:12" ht="12.75">
      <c r="A203" s="120" t="s">
        <v>189</v>
      </c>
      <c r="B203" s="114" t="s">
        <v>190</v>
      </c>
      <c r="C203" s="129">
        <f>SUM(D203:J203)</f>
        <v>250000</v>
      </c>
      <c r="D203" s="122">
        <v>250000</v>
      </c>
      <c r="E203" s="148"/>
      <c r="F203" s="162"/>
      <c r="G203" s="162"/>
      <c r="H203" s="162"/>
      <c r="I203" s="162"/>
      <c r="J203" s="148"/>
      <c r="K203" s="109"/>
      <c r="L203" s="109"/>
    </row>
    <row r="204" spans="1:12" ht="12.75">
      <c r="A204" s="126" t="s">
        <v>94</v>
      </c>
      <c r="B204" s="114" t="s">
        <v>139</v>
      </c>
      <c r="C204" s="129">
        <f>SUM(D204:J204)</f>
        <v>20000</v>
      </c>
      <c r="D204" s="124">
        <v>20000</v>
      </c>
      <c r="E204" s="158"/>
      <c r="F204" s="162"/>
      <c r="G204" s="162"/>
      <c r="H204" s="162"/>
      <c r="I204" s="162"/>
      <c r="J204" s="162"/>
      <c r="K204" s="115"/>
      <c r="L204" s="115"/>
    </row>
    <row r="205" spans="1:12" ht="12.75">
      <c r="A205" s="127" t="s">
        <v>95</v>
      </c>
      <c r="B205" s="114" t="s">
        <v>140</v>
      </c>
      <c r="C205" s="129">
        <f>SUM(D205:J205)</f>
        <v>12000</v>
      </c>
      <c r="D205" s="125">
        <v>12000</v>
      </c>
      <c r="E205" s="159"/>
      <c r="F205" s="162"/>
      <c r="G205" s="162"/>
      <c r="H205" s="162"/>
      <c r="I205" s="162"/>
      <c r="J205" s="162"/>
      <c r="K205" s="115"/>
      <c r="L205" s="115"/>
    </row>
    <row r="206" spans="1:12" ht="12.75">
      <c r="A206" s="127" t="s">
        <v>177</v>
      </c>
      <c r="B206" s="114" t="s">
        <v>178</v>
      </c>
      <c r="C206" s="129">
        <f>SUM(D206:J206)</f>
        <v>100000</v>
      </c>
      <c r="D206" s="125">
        <v>100000</v>
      </c>
      <c r="E206" s="159"/>
      <c r="F206" s="162"/>
      <c r="G206" s="162"/>
      <c r="H206" s="162"/>
      <c r="I206" s="162"/>
      <c r="J206" s="162"/>
      <c r="K206" s="115"/>
      <c r="L206" s="115"/>
    </row>
    <row r="207" spans="1:12" ht="12.75">
      <c r="A207" s="144">
        <v>324</v>
      </c>
      <c r="B207" s="114" t="s">
        <v>212</v>
      </c>
      <c r="C207" s="129">
        <f>SUM(C208:C208)</f>
        <v>9000</v>
      </c>
      <c r="D207" s="129">
        <f>SUM(D208)</f>
        <v>9000</v>
      </c>
      <c r="E207" s="130"/>
      <c r="F207" s="109"/>
      <c r="G207" s="109"/>
      <c r="H207" s="109"/>
      <c r="I207" s="109"/>
      <c r="J207" s="130">
        <f>SUM(J208:J208)</f>
        <v>0</v>
      </c>
      <c r="K207" s="109"/>
      <c r="L207" s="109"/>
    </row>
    <row r="208" spans="1:12" ht="12.75">
      <c r="A208" s="120" t="s">
        <v>98</v>
      </c>
      <c r="B208" s="114" t="s">
        <v>143</v>
      </c>
      <c r="C208" s="129">
        <f>SUM(D208:J208)</f>
        <v>9000</v>
      </c>
      <c r="D208" s="122">
        <v>9000</v>
      </c>
      <c r="E208" s="148"/>
      <c r="F208" s="162"/>
      <c r="G208" s="162"/>
      <c r="H208" s="162"/>
      <c r="I208" s="162"/>
      <c r="J208" s="122"/>
      <c r="K208" s="109"/>
      <c r="L208" s="109"/>
    </row>
    <row r="209" spans="1:12" ht="12.75">
      <c r="A209" s="110">
        <v>329</v>
      </c>
      <c r="B209" s="114" t="s">
        <v>34</v>
      </c>
      <c r="C209" s="129">
        <f>SUM(C210)</f>
        <v>2000</v>
      </c>
      <c r="D209" s="129">
        <f>SUM(D210)</f>
        <v>2000</v>
      </c>
      <c r="E209" s="130"/>
      <c r="F209" s="109"/>
      <c r="G209" s="109"/>
      <c r="H209" s="109"/>
      <c r="I209" s="109"/>
      <c r="J209" s="141">
        <f>SUM(J210:J210)</f>
        <v>0</v>
      </c>
      <c r="K209" s="109"/>
      <c r="L209" s="109"/>
    </row>
    <row r="210" spans="1:12" ht="12.75">
      <c r="A210" s="126" t="s">
        <v>102</v>
      </c>
      <c r="B210" s="167" t="s">
        <v>147</v>
      </c>
      <c r="C210" s="168">
        <f>SUM(D210:J210)</f>
        <v>2000</v>
      </c>
      <c r="D210" s="124">
        <v>2000</v>
      </c>
      <c r="E210" s="169"/>
      <c r="F210" s="170"/>
      <c r="G210" s="170"/>
      <c r="H210" s="170"/>
      <c r="I210" s="170"/>
      <c r="J210" s="155"/>
      <c r="K210" s="111"/>
      <c r="L210" s="111"/>
    </row>
    <row r="211" spans="1:12" ht="12.75">
      <c r="A211" s="171"/>
      <c r="B211" s="172"/>
      <c r="C211" s="173"/>
      <c r="D211" s="174"/>
      <c r="E211" s="175"/>
      <c r="F211" s="176"/>
      <c r="G211" s="176"/>
      <c r="H211" s="176"/>
      <c r="I211" s="176"/>
      <c r="J211" s="174"/>
      <c r="K211" s="176"/>
      <c r="L211" s="176"/>
    </row>
    <row r="212" spans="1:12" ht="12.75">
      <c r="A212" s="171"/>
      <c r="B212" s="172"/>
      <c r="C212" s="173"/>
      <c r="D212" s="174"/>
      <c r="E212" s="175"/>
      <c r="F212" s="176"/>
      <c r="G212" s="176"/>
      <c r="H212" s="176"/>
      <c r="I212" s="176"/>
      <c r="J212" s="174"/>
      <c r="K212" s="176"/>
      <c r="L212" s="176"/>
    </row>
    <row r="213" spans="1:12" ht="12.75">
      <c r="A213" s="118" t="s">
        <v>237</v>
      </c>
      <c r="B213" s="117" t="s">
        <v>238</v>
      </c>
      <c r="C213" s="115"/>
      <c r="D213" s="115"/>
      <c r="E213" s="132"/>
      <c r="F213" s="115"/>
      <c r="G213" s="115"/>
      <c r="H213" s="115"/>
      <c r="I213" s="115"/>
      <c r="J213" s="115"/>
      <c r="K213" s="115"/>
      <c r="L213" s="115"/>
    </row>
    <row r="214" spans="1:12" ht="12.75">
      <c r="A214" s="113">
        <v>3</v>
      </c>
      <c r="B214" s="117" t="s">
        <v>25</v>
      </c>
      <c r="C214" s="131">
        <f>SUM(C215+C220)</f>
        <v>176000</v>
      </c>
      <c r="D214" s="131">
        <f>SUM(D216+D218)</f>
        <v>23000</v>
      </c>
      <c r="E214" s="131"/>
      <c r="F214" s="131"/>
      <c r="G214" s="131"/>
      <c r="H214" s="131"/>
      <c r="I214" s="131"/>
      <c r="J214" s="131">
        <f>SUM(J220)</f>
        <v>153000</v>
      </c>
      <c r="K214" s="189">
        <f>K215+K220</f>
        <v>133000</v>
      </c>
      <c r="L214" s="115"/>
    </row>
    <row r="215" spans="1:12" ht="12.75">
      <c r="A215" s="113">
        <v>31</v>
      </c>
      <c r="B215" s="117" t="s">
        <v>26</v>
      </c>
      <c r="C215" s="131">
        <f>SUM(D215:J215)</f>
        <v>23000</v>
      </c>
      <c r="D215" s="131">
        <f>D216+D219</f>
        <v>23000</v>
      </c>
      <c r="E215" s="131"/>
      <c r="F215" s="131"/>
      <c r="G215" s="131"/>
      <c r="H215" s="131"/>
      <c r="I215" s="131"/>
      <c r="J215" s="131"/>
      <c r="K215" s="150">
        <v>23000</v>
      </c>
      <c r="L215" s="115"/>
    </row>
    <row r="216" spans="1:12" ht="12.75">
      <c r="A216" s="113">
        <v>311</v>
      </c>
      <c r="B216" s="117" t="s">
        <v>27</v>
      </c>
      <c r="C216" s="131">
        <f>C217</f>
        <v>20000</v>
      </c>
      <c r="D216" s="131">
        <f>D217</f>
        <v>20000</v>
      </c>
      <c r="E216" s="131"/>
      <c r="F216" s="131"/>
      <c r="G216" s="131"/>
      <c r="H216" s="131"/>
      <c r="I216" s="131"/>
      <c r="J216" s="131"/>
      <c r="K216" s="150"/>
      <c r="L216" s="115"/>
    </row>
    <row r="217" spans="1:12" ht="12.75">
      <c r="A217" s="201">
        <v>31111</v>
      </c>
      <c r="B217" s="202" t="s">
        <v>252</v>
      </c>
      <c r="C217" s="129">
        <f>D217++E217+J217</f>
        <v>20000</v>
      </c>
      <c r="D217" s="179">
        <v>20000</v>
      </c>
      <c r="E217" s="179"/>
      <c r="F217" s="179"/>
      <c r="G217" s="179"/>
      <c r="H217" s="179"/>
      <c r="I217" s="179"/>
      <c r="J217" s="179"/>
      <c r="K217" s="150"/>
      <c r="L217" s="115"/>
    </row>
    <row r="218" spans="1:12" ht="12.75">
      <c r="A218" s="144">
        <v>313</v>
      </c>
      <c r="B218" s="172" t="s">
        <v>29</v>
      </c>
      <c r="C218" s="173">
        <f>C219</f>
        <v>3000</v>
      </c>
      <c r="D218" s="173">
        <f>D219</f>
        <v>3000</v>
      </c>
      <c r="E218" s="173"/>
      <c r="F218" s="173"/>
      <c r="G218" s="173"/>
      <c r="H218" s="173"/>
      <c r="I218" s="173"/>
      <c r="J218" s="173"/>
      <c r="K218" s="150"/>
      <c r="L218" s="115"/>
    </row>
    <row r="219" spans="1:12" ht="12.75">
      <c r="A219" s="201">
        <v>31321</v>
      </c>
      <c r="B219" s="202" t="s">
        <v>253</v>
      </c>
      <c r="C219" s="179">
        <f>SUM(D219:J219)</f>
        <v>3000</v>
      </c>
      <c r="D219" s="179">
        <v>3000</v>
      </c>
      <c r="E219" s="179"/>
      <c r="F219" s="179"/>
      <c r="G219" s="179"/>
      <c r="H219" s="179"/>
      <c r="I219" s="179"/>
      <c r="J219" s="179"/>
      <c r="K219" s="150"/>
      <c r="L219" s="115"/>
    </row>
    <row r="220" spans="1:12" ht="12.75">
      <c r="A220" s="113">
        <v>32</v>
      </c>
      <c r="B220" s="117" t="s">
        <v>30</v>
      </c>
      <c r="C220" s="131">
        <f>SUM(C221+C225+C228+C237+C239)</f>
        <v>153000</v>
      </c>
      <c r="D220" s="131">
        <f>SUM(D221+D225+D228+D237+D239)</f>
        <v>0</v>
      </c>
      <c r="E220" s="131"/>
      <c r="F220" s="131"/>
      <c r="G220" s="131"/>
      <c r="H220" s="131"/>
      <c r="I220" s="131"/>
      <c r="J220" s="131">
        <f>SUM(J221+J225+J228+J237+J239)</f>
        <v>153000</v>
      </c>
      <c r="K220" s="150">
        <v>110000</v>
      </c>
      <c r="L220" s="115"/>
    </row>
    <row r="221" spans="1:12" ht="12.75">
      <c r="A221" s="110">
        <v>321</v>
      </c>
      <c r="B221" s="114" t="s">
        <v>31</v>
      </c>
      <c r="C221" s="131">
        <f>SUM(C222:C224)</f>
        <v>45000</v>
      </c>
      <c r="D221" s="131">
        <f>SUM(D222:D224)</f>
        <v>0</v>
      </c>
      <c r="E221" s="131"/>
      <c r="F221" s="131"/>
      <c r="G221" s="131"/>
      <c r="H221" s="131"/>
      <c r="I221" s="131"/>
      <c r="J221" s="131">
        <f>SUM(J222:J224)</f>
        <v>45000</v>
      </c>
      <c r="K221" s="115"/>
      <c r="L221" s="115"/>
    </row>
    <row r="222" spans="1:12" ht="12.75">
      <c r="A222" s="143">
        <v>32112</v>
      </c>
      <c r="B222" s="114" t="s">
        <v>239</v>
      </c>
      <c r="C222" s="179">
        <f>SUM(D222:J222)</f>
        <v>10000</v>
      </c>
      <c r="D222" s="145">
        <v>0</v>
      </c>
      <c r="E222" s="145"/>
      <c r="F222" s="162"/>
      <c r="G222" s="162"/>
      <c r="H222" s="162"/>
      <c r="I222" s="162"/>
      <c r="J222" s="157">
        <v>10000</v>
      </c>
      <c r="K222" s="115"/>
      <c r="L222" s="115"/>
    </row>
    <row r="223" spans="1:12" ht="12.75">
      <c r="A223" s="143">
        <v>32114</v>
      </c>
      <c r="B223" s="114" t="s">
        <v>240</v>
      </c>
      <c r="C223" s="179">
        <f>SUM(D223:J223)</f>
        <v>20000</v>
      </c>
      <c r="D223" s="145">
        <v>0</v>
      </c>
      <c r="E223" s="145"/>
      <c r="F223" s="162"/>
      <c r="G223" s="162"/>
      <c r="H223" s="162"/>
      <c r="I223" s="162"/>
      <c r="J223" s="157">
        <v>20000</v>
      </c>
      <c r="K223" s="115"/>
      <c r="L223" s="115"/>
    </row>
    <row r="224" spans="1:12" ht="12.75">
      <c r="A224" s="143">
        <v>32116</v>
      </c>
      <c r="B224" s="114" t="s">
        <v>241</v>
      </c>
      <c r="C224" s="179">
        <f>SUM(D224:J224)</f>
        <v>15000</v>
      </c>
      <c r="D224" s="145">
        <v>0</v>
      </c>
      <c r="E224" s="145"/>
      <c r="F224" s="162"/>
      <c r="G224" s="162"/>
      <c r="H224" s="162"/>
      <c r="I224" s="162"/>
      <c r="J224" s="157">
        <v>15000</v>
      </c>
      <c r="K224" s="115"/>
      <c r="L224" s="115"/>
    </row>
    <row r="225" spans="1:12" ht="12.75">
      <c r="A225" s="110">
        <v>322</v>
      </c>
      <c r="B225" s="114" t="s">
        <v>32</v>
      </c>
      <c r="C225" s="130">
        <f>C226+C227</f>
        <v>3000</v>
      </c>
      <c r="D225" s="130">
        <v>0</v>
      </c>
      <c r="E225" s="130"/>
      <c r="F225" s="109"/>
      <c r="G225" s="109"/>
      <c r="H225" s="109"/>
      <c r="I225" s="109"/>
      <c r="J225" s="185">
        <f>SUM(J226:J227)</f>
        <v>3000</v>
      </c>
      <c r="K225" s="109"/>
      <c r="L225" s="109"/>
    </row>
    <row r="226" spans="1:12" ht="12.75" customHeight="1">
      <c r="A226" s="143">
        <v>32219</v>
      </c>
      <c r="B226" s="114" t="s">
        <v>210</v>
      </c>
      <c r="C226" s="153">
        <f>SUM(D226:J226)</f>
        <v>3000</v>
      </c>
      <c r="D226" s="145">
        <v>0</v>
      </c>
      <c r="E226" s="145"/>
      <c r="F226" s="162"/>
      <c r="G226" s="162"/>
      <c r="H226" s="162"/>
      <c r="I226" s="162"/>
      <c r="J226" s="157">
        <v>3000</v>
      </c>
      <c r="K226" s="109"/>
      <c r="L226" s="109"/>
    </row>
    <row r="227" spans="1:12" ht="12.75">
      <c r="A227" s="143">
        <v>32234</v>
      </c>
      <c r="B227" s="114" t="s">
        <v>126</v>
      </c>
      <c r="C227" s="130">
        <f>SUM(D227)</f>
        <v>0</v>
      </c>
      <c r="D227" s="179">
        <v>0</v>
      </c>
      <c r="E227" s="177"/>
      <c r="F227" s="178"/>
      <c r="G227" s="178"/>
      <c r="H227" s="178"/>
      <c r="I227" s="178"/>
      <c r="J227" s="179">
        <v>0</v>
      </c>
      <c r="K227" s="115"/>
      <c r="L227" s="115"/>
    </row>
    <row r="228" spans="1:12" ht="12.75">
      <c r="A228" s="110">
        <v>323</v>
      </c>
      <c r="B228" s="114" t="s">
        <v>211</v>
      </c>
      <c r="C228" s="153">
        <f>SUM(C229:C236)</f>
        <v>70000</v>
      </c>
      <c r="D228" s="173">
        <f>SUM(D229:D236)</f>
        <v>0</v>
      </c>
      <c r="E228" s="180"/>
      <c r="F228" s="176"/>
      <c r="G228" s="176"/>
      <c r="H228" s="176"/>
      <c r="I228" s="176"/>
      <c r="J228" s="173">
        <f>SUM(J229:J236)</f>
        <v>70000</v>
      </c>
      <c r="K228" s="109"/>
      <c r="L228" s="109"/>
    </row>
    <row r="229" spans="1:12" ht="12.75">
      <c r="A229" s="143">
        <v>32331</v>
      </c>
      <c r="B229" s="114" t="s">
        <v>180</v>
      </c>
      <c r="C229" s="153">
        <f aca="true" t="shared" si="7" ref="C229:C236">SUM(D229:J229)</f>
        <v>3000</v>
      </c>
      <c r="D229" s="179">
        <v>0</v>
      </c>
      <c r="E229" s="145"/>
      <c r="F229" s="162"/>
      <c r="G229" s="162"/>
      <c r="H229" s="162"/>
      <c r="I229" s="162"/>
      <c r="J229" s="179">
        <v>3000</v>
      </c>
      <c r="K229" s="109"/>
      <c r="L229" s="109"/>
    </row>
    <row r="230" spans="1:12" ht="12.75">
      <c r="A230" s="143">
        <v>32319</v>
      </c>
      <c r="B230" s="114" t="s">
        <v>132</v>
      </c>
      <c r="C230" s="153">
        <f t="shared" si="7"/>
        <v>2000</v>
      </c>
      <c r="D230" s="179">
        <v>0</v>
      </c>
      <c r="E230" s="145"/>
      <c r="F230" s="162"/>
      <c r="G230" s="162"/>
      <c r="H230" s="162"/>
      <c r="I230" s="162"/>
      <c r="J230" s="179">
        <v>2000</v>
      </c>
      <c r="K230" s="109"/>
      <c r="L230" s="109"/>
    </row>
    <row r="231" spans="1:12" ht="12.75">
      <c r="A231" s="143">
        <v>32353</v>
      </c>
      <c r="B231" s="114" t="s">
        <v>242</v>
      </c>
      <c r="C231" s="153">
        <f t="shared" si="7"/>
        <v>10000</v>
      </c>
      <c r="D231" s="183">
        <v>0</v>
      </c>
      <c r="E231" s="184"/>
      <c r="F231" s="182"/>
      <c r="G231" s="182"/>
      <c r="H231" s="182"/>
      <c r="I231" s="182"/>
      <c r="J231" s="179">
        <v>10000</v>
      </c>
      <c r="K231" s="109"/>
      <c r="L231" s="109"/>
    </row>
    <row r="232" spans="1:12" ht="12.75">
      <c r="A232" s="127" t="s">
        <v>189</v>
      </c>
      <c r="B232" s="114" t="s">
        <v>190</v>
      </c>
      <c r="C232" s="129">
        <f t="shared" si="7"/>
        <v>17000</v>
      </c>
      <c r="D232" s="135">
        <v>0</v>
      </c>
      <c r="E232" s="181"/>
      <c r="F232" s="182"/>
      <c r="G232" s="182"/>
      <c r="H232" s="182"/>
      <c r="I232" s="182"/>
      <c r="J232" s="159">
        <v>17000</v>
      </c>
      <c r="K232" s="109"/>
      <c r="L232" s="109"/>
    </row>
    <row r="233" spans="1:12" ht="12.75">
      <c r="A233" s="127" t="s">
        <v>94</v>
      </c>
      <c r="B233" s="114" t="s">
        <v>139</v>
      </c>
      <c r="C233" s="129">
        <f t="shared" si="7"/>
        <v>0</v>
      </c>
      <c r="D233" s="124">
        <v>0</v>
      </c>
      <c r="E233" s="158"/>
      <c r="F233" s="162"/>
      <c r="G233" s="162"/>
      <c r="H233" s="162"/>
      <c r="I233" s="162"/>
      <c r="J233" s="179">
        <v>0</v>
      </c>
      <c r="K233" s="115"/>
      <c r="L233" s="115"/>
    </row>
    <row r="234" spans="1:12" ht="12.75">
      <c r="A234" s="127" t="s">
        <v>95</v>
      </c>
      <c r="B234" s="114" t="s">
        <v>140</v>
      </c>
      <c r="C234" s="129">
        <f t="shared" si="7"/>
        <v>28000</v>
      </c>
      <c r="D234" s="125">
        <v>0</v>
      </c>
      <c r="E234" s="159"/>
      <c r="F234" s="162"/>
      <c r="G234" s="162"/>
      <c r="H234" s="162"/>
      <c r="I234" s="162"/>
      <c r="J234" s="157">
        <v>28000</v>
      </c>
      <c r="K234" s="115"/>
      <c r="L234" s="115"/>
    </row>
    <row r="235" spans="1:12" ht="12.75">
      <c r="A235" s="127" t="s">
        <v>191</v>
      </c>
      <c r="B235" s="114" t="s">
        <v>243</v>
      </c>
      <c r="C235" s="129">
        <f t="shared" si="7"/>
        <v>4000</v>
      </c>
      <c r="D235" s="125">
        <v>0</v>
      </c>
      <c r="E235" s="159"/>
      <c r="F235" s="162"/>
      <c r="G235" s="162"/>
      <c r="H235" s="162"/>
      <c r="I235" s="162"/>
      <c r="J235" s="157">
        <v>4000</v>
      </c>
      <c r="K235" s="115"/>
      <c r="L235" s="115"/>
    </row>
    <row r="236" spans="1:12" ht="12.75">
      <c r="A236" s="127" t="s">
        <v>177</v>
      </c>
      <c r="B236" s="114" t="s">
        <v>178</v>
      </c>
      <c r="C236" s="129">
        <f t="shared" si="7"/>
        <v>6000</v>
      </c>
      <c r="D236" s="125">
        <v>0</v>
      </c>
      <c r="E236" s="159"/>
      <c r="F236" s="162"/>
      <c r="G236" s="162"/>
      <c r="H236" s="162"/>
      <c r="I236" s="162"/>
      <c r="J236" s="157">
        <v>6000</v>
      </c>
      <c r="K236" s="115"/>
      <c r="L236" s="115"/>
    </row>
    <row r="237" spans="1:12" ht="12.75">
      <c r="A237" s="144">
        <v>324</v>
      </c>
      <c r="B237" s="114" t="s">
        <v>212</v>
      </c>
      <c r="C237" s="129">
        <f>SUM(C238:C238)</f>
        <v>33000</v>
      </c>
      <c r="D237" s="129">
        <f>SUM(D238)</f>
        <v>0</v>
      </c>
      <c r="E237" s="130"/>
      <c r="F237" s="109"/>
      <c r="G237" s="109"/>
      <c r="H237" s="109"/>
      <c r="I237" s="109"/>
      <c r="J237" s="153">
        <f>SUM(J238:J238)</f>
        <v>33000</v>
      </c>
      <c r="K237" s="109"/>
      <c r="L237" s="109"/>
    </row>
    <row r="238" spans="1:12" ht="12.75">
      <c r="A238" s="120" t="s">
        <v>98</v>
      </c>
      <c r="B238" s="114" t="s">
        <v>143</v>
      </c>
      <c r="C238" s="129">
        <f>SUM(D238:J238)</f>
        <v>33000</v>
      </c>
      <c r="D238" s="122">
        <v>0</v>
      </c>
      <c r="E238" s="148"/>
      <c r="F238" s="162"/>
      <c r="G238" s="162"/>
      <c r="H238" s="162"/>
      <c r="I238" s="162"/>
      <c r="J238" s="122">
        <v>33000</v>
      </c>
      <c r="K238" s="109"/>
      <c r="L238" s="109"/>
    </row>
    <row r="239" spans="1:12" ht="12.75">
      <c r="A239" s="110">
        <v>329</v>
      </c>
      <c r="B239" s="114" t="s">
        <v>34</v>
      </c>
      <c r="C239" s="129">
        <f>SUM(C240)</f>
        <v>2000</v>
      </c>
      <c r="D239" s="129">
        <f>SUM(D240)</f>
        <v>0</v>
      </c>
      <c r="E239" s="130"/>
      <c r="F239" s="109"/>
      <c r="G239" s="109"/>
      <c r="H239" s="109"/>
      <c r="I239" s="109"/>
      <c r="J239" s="186">
        <f>SUM(J240)</f>
        <v>2000</v>
      </c>
      <c r="K239" s="109"/>
      <c r="L239" s="109"/>
    </row>
    <row r="240" spans="1:12" ht="12.75">
      <c r="A240" s="120" t="s">
        <v>102</v>
      </c>
      <c r="B240" s="114" t="s">
        <v>147</v>
      </c>
      <c r="C240" s="129">
        <f>SUM(D240:J240)</f>
        <v>2000</v>
      </c>
      <c r="D240" s="122">
        <v>0</v>
      </c>
      <c r="E240" s="146"/>
      <c r="F240" s="162"/>
      <c r="G240" s="162"/>
      <c r="H240" s="162"/>
      <c r="I240" s="162"/>
      <c r="J240" s="165">
        <v>2000</v>
      </c>
      <c r="K240" s="109"/>
      <c r="L240" s="109"/>
    </row>
    <row r="241" spans="1:12" ht="12.75">
      <c r="A241" s="94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4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4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4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4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4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4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4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4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4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4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4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4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4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4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4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4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4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4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4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4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4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4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4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4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4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4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4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4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4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4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4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4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4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4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4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4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4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4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4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4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4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4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4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4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4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4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4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4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4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4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4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4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4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4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4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4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4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4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4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4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4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4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4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4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4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4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4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4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4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4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4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4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4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4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4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4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4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4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4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4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4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4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4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4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4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4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4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4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4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4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4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4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4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4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4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4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4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4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4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4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4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4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4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4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4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4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4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4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4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4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4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4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4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4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4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4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4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4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4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4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4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4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4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4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4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4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4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4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4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4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4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4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4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4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4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4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4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4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4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4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4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4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4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4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4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4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4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4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4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4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4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4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4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4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4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4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4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4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4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4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4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4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4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4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4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4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4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4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4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4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4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4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4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4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4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4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  <row r="418" spans="1:12" ht="12.75">
      <c r="A418" s="94"/>
      <c r="B418" s="16"/>
      <c r="C418" s="10"/>
      <c r="D418" s="10"/>
      <c r="E418" s="10"/>
      <c r="F418" s="10"/>
      <c r="G418" s="10"/>
      <c r="H418" s="10"/>
      <c r="I418" s="10"/>
      <c r="J418" s="10"/>
      <c r="K418" s="10"/>
      <c r="L418" s="10"/>
    </row>
    <row r="419" spans="1:12" ht="12.75">
      <c r="A419" s="94"/>
      <c r="B419" s="16"/>
      <c r="C419" s="10"/>
      <c r="D419" s="10"/>
      <c r="E419" s="10"/>
      <c r="F419" s="10"/>
      <c r="G419" s="10"/>
      <c r="H419" s="10"/>
      <c r="I419" s="10"/>
      <c r="J419" s="10"/>
      <c r="K419" s="10"/>
      <c r="L419" s="10"/>
    </row>
    <row r="420" spans="1:12" ht="12.75">
      <c r="A420" s="94"/>
      <c r="B420" s="16"/>
      <c r="C420" s="10"/>
      <c r="D420" s="10"/>
      <c r="E420" s="10"/>
      <c r="F420" s="10"/>
      <c r="G420" s="10"/>
      <c r="H420" s="10"/>
      <c r="I420" s="10"/>
      <c r="J420" s="10"/>
      <c r="K420" s="10"/>
      <c r="L420" s="10"/>
    </row>
    <row r="421" spans="1:12" ht="12.75">
      <c r="A421" s="94"/>
      <c r="B421" s="16"/>
      <c r="C421" s="10"/>
      <c r="D421" s="10"/>
      <c r="E421" s="10"/>
      <c r="F421" s="10"/>
      <c r="G421" s="10"/>
      <c r="H421" s="10"/>
      <c r="I421" s="10"/>
      <c r="J421" s="10"/>
      <c r="K421" s="10"/>
      <c r="L421" s="10"/>
    </row>
    <row r="422" spans="1:12" ht="12.75">
      <c r="A422" s="94"/>
      <c r="B422" s="16"/>
      <c r="C422" s="10"/>
      <c r="D422" s="10"/>
      <c r="E422" s="10"/>
      <c r="F422" s="10"/>
      <c r="G422" s="10"/>
      <c r="H422" s="10"/>
      <c r="I422" s="10"/>
      <c r="J422" s="10"/>
      <c r="K422" s="10"/>
      <c r="L422" s="10"/>
    </row>
    <row r="423" spans="1:12" ht="12.75">
      <c r="A423" s="94"/>
      <c r="B423" s="16"/>
      <c r="C423" s="10"/>
      <c r="D423" s="10"/>
      <c r="E423" s="10"/>
      <c r="F423" s="10"/>
      <c r="G423" s="10"/>
      <c r="H423" s="10"/>
      <c r="I423" s="10"/>
      <c r="J423" s="10"/>
      <c r="K423" s="10"/>
      <c r="L423" s="10"/>
    </row>
    <row r="424" spans="1:12" ht="12.75">
      <c r="A424" s="94"/>
      <c r="B424" s="16"/>
      <c r="C424" s="10"/>
      <c r="D424" s="10"/>
      <c r="E424" s="10"/>
      <c r="F424" s="10"/>
      <c r="G424" s="10"/>
      <c r="H424" s="10"/>
      <c r="I424" s="10"/>
      <c r="J424" s="10"/>
      <c r="K424" s="10"/>
      <c r="L424" s="10"/>
    </row>
    <row r="425" spans="1:12" ht="12.75">
      <c r="A425" s="94"/>
      <c r="B425" s="16"/>
      <c r="C425" s="10"/>
      <c r="D425" s="10"/>
      <c r="E425" s="10"/>
      <c r="F425" s="10"/>
      <c r="G425" s="10"/>
      <c r="H425" s="10"/>
      <c r="I425" s="10"/>
      <c r="J425" s="10"/>
      <c r="K425" s="10"/>
      <c r="L425" s="10"/>
    </row>
    <row r="426" spans="1:12" ht="12.75">
      <c r="A426" s="94"/>
      <c r="B426" s="16"/>
      <c r="C426" s="10"/>
      <c r="D426" s="10"/>
      <c r="E426" s="10"/>
      <c r="F426" s="10"/>
      <c r="G426" s="10"/>
      <c r="H426" s="10"/>
      <c r="I426" s="10"/>
      <c r="J426" s="10"/>
      <c r="K426" s="10"/>
      <c r="L426" s="10"/>
    </row>
    <row r="427" spans="1:12" ht="12.75">
      <c r="A427" s="94"/>
      <c r="B427" s="16"/>
      <c r="C427" s="10"/>
      <c r="D427" s="10"/>
      <c r="E427" s="10"/>
      <c r="F427" s="10"/>
      <c r="G427" s="10"/>
      <c r="H427" s="10"/>
      <c r="I427" s="10"/>
      <c r="J427" s="10"/>
      <c r="K427" s="10"/>
      <c r="L427" s="10"/>
    </row>
    <row r="428" spans="1:12" ht="12.75">
      <c r="A428" s="94"/>
      <c r="B428" s="16"/>
      <c r="C428" s="10"/>
      <c r="D428" s="10"/>
      <c r="E428" s="10"/>
      <c r="F428" s="10"/>
      <c r="G428" s="10"/>
      <c r="H428" s="10"/>
      <c r="I428" s="10"/>
      <c r="J428" s="10"/>
      <c r="K428" s="10"/>
      <c r="L428" s="10"/>
    </row>
    <row r="429" spans="1:12" ht="12.75">
      <c r="A429" s="94"/>
      <c r="B429" s="16"/>
      <c r="C429" s="10"/>
      <c r="D429" s="10"/>
      <c r="E429" s="10"/>
      <c r="F429" s="10"/>
      <c r="G429" s="10"/>
      <c r="H429" s="10"/>
      <c r="I429" s="10"/>
      <c r="J429" s="10"/>
      <c r="K429" s="10"/>
      <c r="L429" s="10"/>
    </row>
    <row r="430" spans="1:12" ht="12.75">
      <c r="A430" s="94"/>
      <c r="B430" s="16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12.75">
      <c r="A431" s="94"/>
      <c r="B431" s="16"/>
      <c r="C431" s="10"/>
      <c r="D431" s="10"/>
      <c r="E431" s="10"/>
      <c r="F431" s="10"/>
      <c r="G431" s="10"/>
      <c r="H431" s="10"/>
      <c r="I431" s="10"/>
      <c r="J431" s="10"/>
      <c r="K431" s="10"/>
      <c r="L431" s="10"/>
    </row>
    <row r="432" spans="1:12" ht="12.75">
      <c r="A432" s="94"/>
      <c r="B432" s="16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12.75">
      <c r="A433" s="94"/>
      <c r="B433" s="16"/>
      <c r="C433" s="10"/>
      <c r="D433" s="10"/>
      <c r="E433" s="10"/>
      <c r="F433" s="10"/>
      <c r="G433" s="10"/>
      <c r="H433" s="10"/>
      <c r="I433" s="10"/>
      <c r="J433" s="10"/>
      <c r="K433" s="10"/>
      <c r="L433" s="10"/>
    </row>
    <row r="434" spans="1:12" ht="12.75">
      <c r="A434" s="94"/>
      <c r="B434" s="16"/>
      <c r="C434" s="10"/>
      <c r="D434" s="10"/>
      <c r="E434" s="10"/>
      <c r="F434" s="10"/>
      <c r="G434" s="10"/>
      <c r="H434" s="10"/>
      <c r="I434" s="10"/>
      <c r="J434" s="10"/>
      <c r="K434" s="10"/>
      <c r="L434" s="10"/>
    </row>
    <row r="435" spans="1:10" ht="12.75">
      <c r="A435" s="94"/>
      <c r="B435" s="16"/>
      <c r="C435" s="10"/>
      <c r="D435" s="10"/>
      <c r="E435" s="10"/>
      <c r="F435" s="10"/>
      <c r="G435" s="10"/>
      <c r="H435" s="10"/>
      <c r="I435" s="10"/>
      <c r="J435" s="10"/>
    </row>
    <row r="436" spans="1:10" ht="12.75">
      <c r="A436" s="94"/>
      <c r="B436" s="16"/>
      <c r="C436" s="10"/>
      <c r="D436" s="10"/>
      <c r="E436" s="10"/>
      <c r="F436" s="10"/>
      <c r="G436" s="10"/>
      <c r="H436" s="10"/>
      <c r="I436" s="10"/>
      <c r="J436" s="10"/>
    </row>
    <row r="437" spans="1:10" ht="12.75">
      <c r="A437" s="94"/>
      <c r="B437" s="16"/>
      <c r="C437" s="10"/>
      <c r="D437" s="10"/>
      <c r="E437" s="10"/>
      <c r="F437" s="10"/>
      <c r="G437" s="10"/>
      <c r="H437" s="10"/>
      <c r="I437" s="10"/>
      <c r="J437" s="10"/>
    </row>
    <row r="438" spans="1:10" ht="12.75">
      <c r="A438" s="94"/>
      <c r="B438" s="16"/>
      <c r="C438" s="10"/>
      <c r="D438" s="10"/>
      <c r="E438" s="10"/>
      <c r="F438" s="10"/>
      <c r="G438" s="10"/>
      <c r="H438" s="10"/>
      <c r="I438" s="10"/>
      <c r="J438" s="10"/>
    </row>
    <row r="439" spans="1:10" ht="12.75">
      <c r="A439" s="94"/>
      <c r="B439" s="16"/>
      <c r="C439" s="10"/>
      <c r="D439" s="10"/>
      <c r="E439" s="10"/>
      <c r="F439" s="10"/>
      <c r="G439" s="10"/>
      <c r="H439" s="10"/>
      <c r="I439" s="10"/>
      <c r="J439" s="10"/>
    </row>
    <row r="440" spans="1:10" ht="12.75">
      <c r="A440" s="94"/>
      <c r="B440" s="16"/>
      <c r="C440" s="10"/>
      <c r="D440" s="10"/>
      <c r="E440" s="10"/>
      <c r="F440" s="10"/>
      <c r="G440" s="10"/>
      <c r="H440" s="10"/>
      <c r="I440" s="10"/>
      <c r="J440" s="10"/>
    </row>
    <row r="441" spans="1:10" ht="12.75">
      <c r="A441" s="94"/>
      <c r="B441" s="16"/>
      <c r="C441" s="10"/>
      <c r="D441" s="10"/>
      <c r="E441" s="10"/>
      <c r="F441" s="10"/>
      <c r="G441" s="10"/>
      <c r="H441" s="10"/>
      <c r="I441" s="10"/>
      <c r="J441" s="10"/>
    </row>
    <row r="442" spans="1:10" ht="12.75">
      <c r="A442" s="94"/>
      <c r="B442" s="16"/>
      <c r="C442" s="10"/>
      <c r="D442" s="10"/>
      <c r="E442" s="10"/>
      <c r="F442" s="10"/>
      <c r="G442" s="10"/>
      <c r="H442" s="10"/>
      <c r="I442" s="10"/>
      <c r="J442" s="10"/>
    </row>
    <row r="443" spans="1:10" ht="12.75">
      <c r="A443" s="94"/>
      <c r="B443" s="16"/>
      <c r="C443" s="10"/>
      <c r="D443" s="10"/>
      <c r="E443" s="10"/>
      <c r="F443" s="10"/>
      <c r="G443" s="10"/>
      <c r="H443" s="10"/>
      <c r="I443" s="10"/>
      <c r="J443" s="10"/>
    </row>
    <row r="444" spans="1:10" ht="12.75">
      <c r="A444" s="94"/>
      <c r="B444" s="16"/>
      <c r="C444" s="10"/>
      <c r="D444" s="10"/>
      <c r="E444" s="10"/>
      <c r="F444" s="10"/>
      <c r="G444" s="10"/>
      <c r="H444" s="10"/>
      <c r="I444" s="10"/>
      <c r="J444" s="10"/>
    </row>
    <row r="445" spans="1:10" ht="12.75">
      <c r="A445" s="94"/>
      <c r="B445" s="16"/>
      <c r="C445" s="10"/>
      <c r="D445" s="10"/>
      <c r="E445" s="10"/>
      <c r="F445" s="10"/>
      <c r="G445" s="10"/>
      <c r="H445" s="10"/>
      <c r="I445" s="10"/>
      <c r="J445" s="10"/>
    </row>
    <row r="446" spans="1:10" ht="12.75">
      <c r="A446" s="94"/>
      <c r="B446" s="16"/>
      <c r="C446" s="10"/>
      <c r="D446" s="10"/>
      <c r="E446" s="10"/>
      <c r="F446" s="10"/>
      <c r="G446" s="10"/>
      <c r="H446" s="10"/>
      <c r="I446" s="10"/>
      <c r="J446" s="10"/>
    </row>
    <row r="447" spans="1:10" ht="12.75">
      <c r="A447" s="94"/>
      <c r="B447" s="16"/>
      <c r="C447" s="10"/>
      <c r="D447" s="10"/>
      <c r="E447" s="10"/>
      <c r="F447" s="10"/>
      <c r="G447" s="10"/>
      <c r="H447" s="10"/>
      <c r="I447" s="10"/>
      <c r="J447" s="10"/>
    </row>
    <row r="448" spans="1:10" ht="12.75">
      <c r="A448" s="94"/>
      <c r="B448" s="16"/>
      <c r="C448" s="10"/>
      <c r="D448" s="10"/>
      <c r="E448" s="10"/>
      <c r="F448" s="10"/>
      <c r="G448" s="10"/>
      <c r="H448" s="10"/>
      <c r="I448" s="10"/>
      <c r="J448" s="10"/>
    </row>
    <row r="449" spans="1:10" ht="12.75">
      <c r="A449" s="94"/>
      <c r="B449" s="16"/>
      <c r="C449" s="10"/>
      <c r="D449" s="10"/>
      <c r="E449" s="10"/>
      <c r="F449" s="10"/>
      <c r="G449" s="10"/>
      <c r="H449" s="10"/>
      <c r="I449" s="10"/>
      <c r="J449" s="10"/>
    </row>
    <row r="450" spans="1:10" ht="12.75">
      <c r="A450" s="94"/>
      <c r="B450" s="16"/>
      <c r="C450" s="10"/>
      <c r="D450" s="10"/>
      <c r="E450" s="10"/>
      <c r="F450" s="10"/>
      <c r="G450" s="10"/>
      <c r="H450" s="10"/>
      <c r="I450" s="10"/>
      <c r="J450" s="10"/>
    </row>
    <row r="451" spans="1:10" ht="12.75">
      <c r="A451" s="94"/>
      <c r="B451" s="16"/>
      <c r="C451" s="10"/>
      <c r="D451" s="10"/>
      <c r="E451" s="10"/>
      <c r="F451" s="10"/>
      <c r="G451" s="10"/>
      <c r="H451" s="10"/>
      <c r="I451" s="10"/>
      <c r="J451" s="10"/>
    </row>
    <row r="452" spans="1:10" ht="12.75">
      <c r="A452" s="94"/>
      <c r="B452" s="16"/>
      <c r="C452" s="10"/>
      <c r="D452" s="10"/>
      <c r="E452" s="10"/>
      <c r="F452" s="10"/>
      <c r="G452" s="10"/>
      <c r="H452" s="10"/>
      <c r="I452" s="10"/>
      <c r="J452" s="10"/>
    </row>
    <row r="453" spans="1:10" ht="12.75">
      <c r="A453" s="94"/>
      <c r="B453" s="16"/>
      <c r="C453" s="10"/>
      <c r="D453" s="10"/>
      <c r="E453" s="10"/>
      <c r="F453" s="10"/>
      <c r="G453" s="10"/>
      <c r="H453" s="10"/>
      <c r="I453" s="10"/>
      <c r="J453" s="10"/>
    </row>
    <row r="454" spans="1:10" ht="12.75">
      <c r="A454" s="94"/>
      <c r="B454" s="16"/>
      <c r="C454" s="10"/>
      <c r="D454" s="10"/>
      <c r="E454" s="10"/>
      <c r="F454" s="10"/>
      <c r="G454" s="10"/>
      <c r="H454" s="10"/>
      <c r="I454" s="10"/>
      <c r="J454" s="10"/>
    </row>
    <row r="455" spans="1:10" ht="12.75">
      <c r="A455" s="94"/>
      <c r="B455" s="16"/>
      <c r="C455" s="10"/>
      <c r="D455" s="10"/>
      <c r="E455" s="10"/>
      <c r="F455" s="10"/>
      <c r="G455" s="10"/>
      <c r="H455" s="10"/>
      <c r="I455" s="10"/>
      <c r="J455" s="10"/>
    </row>
    <row r="456" spans="1:10" ht="12.75">
      <c r="A456" s="94"/>
      <c r="B456" s="16"/>
      <c r="C456" s="10"/>
      <c r="D456" s="10"/>
      <c r="E456" s="10"/>
      <c r="F456" s="10"/>
      <c r="G456" s="10"/>
      <c r="H456" s="10"/>
      <c r="I456" s="10"/>
      <c r="J456" s="10"/>
    </row>
    <row r="457" spans="1:10" ht="12.75">
      <c r="A457" s="94"/>
      <c r="B457" s="16"/>
      <c r="C457" s="10"/>
      <c r="D457" s="10"/>
      <c r="E457" s="10"/>
      <c r="F457" s="10"/>
      <c r="G457" s="10"/>
      <c r="H457" s="10"/>
      <c r="I457" s="10"/>
      <c r="J457" s="10"/>
    </row>
    <row r="458" spans="1:10" ht="12.75">
      <c r="A458" s="94"/>
      <c r="B458" s="16"/>
      <c r="C458" s="10"/>
      <c r="D458" s="10"/>
      <c r="E458" s="10"/>
      <c r="F458" s="10"/>
      <c r="G458" s="10"/>
      <c r="H458" s="10"/>
      <c r="I458" s="10"/>
      <c r="J458" s="10"/>
    </row>
    <row r="459" spans="1:10" ht="12.75">
      <c r="A459" s="94"/>
      <c r="B459" s="16"/>
      <c r="C459" s="10"/>
      <c r="D459" s="10"/>
      <c r="E459" s="10"/>
      <c r="F459" s="10"/>
      <c r="G459" s="10"/>
      <c r="H459" s="10"/>
      <c r="I459" s="10"/>
      <c r="J459" s="10"/>
    </row>
    <row r="460" spans="1:10" ht="12.75">
      <c r="A460" s="94"/>
      <c r="B460" s="16"/>
      <c r="C460" s="10"/>
      <c r="D460" s="10"/>
      <c r="E460" s="10"/>
      <c r="F460" s="10"/>
      <c r="G460" s="10"/>
      <c r="H460" s="10"/>
      <c r="I460" s="10"/>
      <c r="J460" s="10"/>
    </row>
    <row r="461" spans="1:10" ht="12.75">
      <c r="A461" s="94"/>
      <c r="B461" s="16"/>
      <c r="C461" s="10"/>
      <c r="D461" s="10"/>
      <c r="E461" s="10"/>
      <c r="F461" s="10"/>
      <c r="G461" s="10"/>
      <c r="H461" s="10"/>
      <c r="I461" s="10"/>
      <c r="J461" s="10"/>
    </row>
    <row r="462" spans="1:10" ht="12.75">
      <c r="A462" s="94"/>
      <c r="B462" s="16"/>
      <c r="C462" s="10"/>
      <c r="D462" s="10"/>
      <c r="E462" s="10"/>
      <c r="F462" s="10"/>
      <c r="G462" s="10"/>
      <c r="H462" s="10"/>
      <c r="I462" s="10"/>
      <c r="J462" s="10"/>
    </row>
    <row r="463" spans="1:10" ht="12.75">
      <c r="A463" s="94"/>
      <c r="B463" s="16"/>
      <c r="C463" s="10"/>
      <c r="D463" s="10"/>
      <c r="E463" s="10"/>
      <c r="F463" s="10"/>
      <c r="G463" s="10"/>
      <c r="H463" s="10"/>
      <c r="I463" s="10"/>
      <c r="J463" s="10"/>
    </row>
    <row r="464" spans="1:10" ht="12.75">
      <c r="A464" s="94"/>
      <c r="B464" s="16"/>
      <c r="C464" s="10"/>
      <c r="D464" s="10"/>
      <c r="E464" s="10"/>
      <c r="F464" s="10"/>
      <c r="G464" s="10"/>
      <c r="H464" s="10"/>
      <c r="I464" s="10"/>
      <c r="J464" s="10"/>
    </row>
    <row r="465" spans="1:10" ht="12.75">
      <c r="A465" s="94"/>
      <c r="B465" s="16"/>
      <c r="C465" s="10"/>
      <c r="D465" s="10"/>
      <c r="E465" s="10"/>
      <c r="F465" s="10"/>
      <c r="G465" s="10"/>
      <c r="H465" s="10"/>
      <c r="I465" s="10"/>
      <c r="J465" s="10"/>
    </row>
    <row r="466" spans="1:10" ht="12.75">
      <c r="A466" s="94"/>
      <c r="B466" s="16"/>
      <c r="C466" s="10"/>
      <c r="D466" s="10"/>
      <c r="E466" s="10"/>
      <c r="F466" s="10"/>
      <c r="G466" s="10"/>
      <c r="H466" s="10"/>
      <c r="I466" s="10"/>
      <c r="J466" s="10"/>
    </row>
    <row r="467" spans="1:10" ht="12.75">
      <c r="A467" s="94"/>
      <c r="B467" s="16"/>
      <c r="C467" s="10"/>
      <c r="D467" s="10"/>
      <c r="E467" s="10"/>
      <c r="F467" s="10"/>
      <c r="G467" s="10"/>
      <c r="H467" s="10"/>
      <c r="I467" s="10"/>
      <c r="J467" s="10"/>
    </row>
    <row r="468" spans="1:10" ht="12.75">
      <c r="A468" s="94"/>
      <c r="B468" s="16"/>
      <c r="C468" s="10"/>
      <c r="D468" s="10"/>
      <c r="E468" s="10"/>
      <c r="F468" s="10"/>
      <c r="G468" s="10"/>
      <c r="H468" s="10"/>
      <c r="I468" s="10"/>
      <c r="J468" s="10"/>
    </row>
    <row r="469" spans="1:10" ht="12.75">
      <c r="A469" s="94"/>
      <c r="B469" s="16"/>
      <c r="C469" s="10"/>
      <c r="D469" s="10"/>
      <c r="E469" s="10"/>
      <c r="F469" s="10"/>
      <c r="G469" s="10"/>
      <c r="H469" s="10"/>
      <c r="I469" s="10"/>
      <c r="J469" s="10"/>
    </row>
    <row r="470" spans="1:10" ht="12.75">
      <c r="A470" s="94"/>
      <c r="B470" s="16"/>
      <c r="C470" s="10"/>
      <c r="D470" s="10"/>
      <c r="E470" s="10"/>
      <c r="F470" s="10"/>
      <c r="G470" s="10"/>
      <c r="H470" s="10"/>
      <c r="I470" s="10"/>
      <c r="J470" s="10"/>
    </row>
    <row r="471" spans="1:10" ht="12.75">
      <c r="A471" s="94"/>
      <c r="B471" s="16"/>
      <c r="C471" s="10"/>
      <c r="D471" s="10"/>
      <c r="E471" s="10"/>
      <c r="F471" s="10"/>
      <c r="G471" s="10"/>
      <c r="H471" s="10"/>
      <c r="I471" s="10"/>
      <c r="J471" s="10"/>
    </row>
    <row r="472" spans="1:10" ht="12.75">
      <c r="A472" s="94"/>
      <c r="B472" s="16"/>
      <c r="C472" s="10"/>
      <c r="D472" s="10"/>
      <c r="E472" s="10"/>
      <c r="F472" s="10"/>
      <c r="G472" s="10"/>
      <c r="H472" s="10"/>
      <c r="I472" s="10"/>
      <c r="J472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mirak</cp:lastModifiedBy>
  <cp:lastPrinted>2021-11-08T08:37:57Z</cp:lastPrinted>
  <dcterms:created xsi:type="dcterms:W3CDTF">2013-09-11T11:00:21Z</dcterms:created>
  <dcterms:modified xsi:type="dcterms:W3CDTF">2021-12-07T09:57:26Z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