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DIO'!$A$1:$J$23</definedName>
    <definedName name="_xlnm.Print_Area" localSheetId="1">'PLAN PRIHODA'!$A$2:$H$52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<sst xmlns="http://schemas.openxmlformats.org/spreadsheetml/2006/main" count="512" uniqueCount="298">
  <si>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</si>
  <si>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</si>
  <si>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</si>
  <si>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</si>
  <si>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</si>
  <si>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</si>
  <si>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</si>
  <si>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</si>
  <si>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</si>
  <si>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</si>
  <si>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</si>
  <si>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</si>
  <si>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</si>
  <si>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</si>
  <si>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</si>
  <si>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</si>
  <si>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</si>
  <si>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</si>
  <si>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</si>
  <si>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</si>
  <si>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</si>
  <si>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</si>
  <si>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</si>
  <si>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</si>
  <si>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</si>
  <si>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</si>
  <si>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</si>
  <si>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</si>
  <si>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</si>
  <si>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</si>
  <si>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</si>
  <si>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</si>
  <si>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</si>
  <si>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</si>
  <si>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</si>
  <si>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</si>
  <si>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</si>
  <si>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</si>
  <si>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</si>
  <si>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</si>
  <si>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 nefinancijske imovine i nadoknade šteta s osnova osiguranja</t>
  </si>
  <si>
    <r>
      <t>Opći prihodi i primici</t>
    </r>
    <r>
      <rPr>
        <sz val="10"/>
        <rFont val="Arial"/>
        <family val="2"/>
      </rPr>
      <t xml:space="preserve"> (od nadležnog proračuna, od imovine, od upravnih pristojbi i od kazni)</t>
    </r>
  </si>
  <si>
    <r>
      <t xml:space="preserve">Vlastiti prihodi </t>
    </r>
    <r>
      <rPr>
        <sz val="10"/>
        <rFont val="Arial"/>
        <family val="2"/>
      </rPr>
      <t>(od obavljanja poslova na tržištu koje mogu obavljati i drugi: iznajmlj.prostora, ugostit.usluge i dr.)</t>
    </r>
  </si>
  <si>
    <r>
      <t xml:space="preserve">Prihodi za posebne namjene </t>
    </r>
    <r>
      <rPr>
        <sz val="10"/>
        <rFont val="Arial"/>
        <family val="2"/>
      </rPr>
      <t>(korištenje po posebnim zakonima i propisima)</t>
    </r>
  </si>
  <si>
    <r>
      <t>Pomoći</t>
    </r>
    <r>
      <rPr>
        <sz val="10"/>
        <rFont val="Arial"/>
        <family val="2"/>
      </rPr>
      <t xml:space="preserve"> (prihodi iz nenadležnih proračuna, od inozemnih vlada, institucija EU i sl)</t>
    </r>
  </si>
  <si>
    <r>
      <t xml:space="preserve">Donacije </t>
    </r>
    <r>
      <rPr>
        <sz val="10"/>
        <rFont val="Arial"/>
        <family val="2"/>
      </rPr>
      <t>(prihodi od subjekata izvan općeg proračuna: fiz.osoba, trgovačkih društava, neprofitnih organizacija i sl)</t>
    </r>
  </si>
  <si>
    <r>
      <t xml:space="preserve">Prihodi od prodaje  nefinancijske imovine i nadoknade šteta s osnova osiguranja </t>
    </r>
    <r>
      <rPr>
        <sz val="10"/>
        <rFont val="Arial"/>
        <family val="2"/>
      </rPr>
      <t>(mogu se koristiti za kapitalne rashode i otplate kredita)</t>
    </r>
  </si>
  <si>
    <r>
      <t xml:space="preserve">Namjenski primici od zaduživanja </t>
    </r>
    <r>
      <rPr>
        <sz val="10"/>
        <rFont val="Arial"/>
        <family val="2"/>
      </rPr>
      <t>(od financ.imovine i zaduživanja, namjena je utvrđena posebnim ugovorom ili propisom)</t>
    </r>
  </si>
  <si>
    <t xml:space="preserve">Program: REDOVNA DJELATNOST </t>
  </si>
  <si>
    <t>Naziv aktivnosti- ADMINISTRACIJA I UPRAVLJANJE</t>
  </si>
  <si>
    <t>A 119001</t>
  </si>
  <si>
    <t>A 120001</t>
  </si>
  <si>
    <t xml:space="preserve">Program: PROGRAMSKA DJELATNOST </t>
  </si>
  <si>
    <t>Naziv aktivnosti: REDOVNI PROGRAMI</t>
  </si>
  <si>
    <t>A 120002</t>
  </si>
  <si>
    <t>Naziv aktivnosti: POSEBNI PROGRAMI</t>
  </si>
  <si>
    <t>Nak.trošk. osobama izvan radnog odnosa</t>
  </si>
  <si>
    <t>31111</t>
  </si>
  <si>
    <t>31212</t>
  </si>
  <si>
    <t>31213</t>
  </si>
  <si>
    <t>31215</t>
  </si>
  <si>
    <t>31216</t>
  </si>
  <si>
    <t>31321</t>
  </si>
  <si>
    <t>32111</t>
  </si>
  <si>
    <t>32113</t>
  </si>
  <si>
    <t>32115</t>
  </si>
  <si>
    <t>32121</t>
  </si>
  <si>
    <t>32131</t>
  </si>
  <si>
    <t>32211</t>
  </si>
  <si>
    <t>32212</t>
  </si>
  <si>
    <t>32214</t>
  </si>
  <si>
    <t>32219</t>
  </si>
  <si>
    <t>32222</t>
  </si>
  <si>
    <t>32231</t>
  </si>
  <si>
    <t>32234</t>
  </si>
  <si>
    <t>32243</t>
  </si>
  <si>
    <t>32244</t>
  </si>
  <si>
    <t>32311</t>
  </si>
  <si>
    <t>32312</t>
  </si>
  <si>
    <t>32313</t>
  </si>
  <si>
    <t>32319</t>
  </si>
  <si>
    <t>32322</t>
  </si>
  <si>
    <t>32323</t>
  </si>
  <si>
    <t>32329</t>
  </si>
  <si>
    <t>32341</t>
  </si>
  <si>
    <t>32342</t>
  </si>
  <si>
    <t>32349</t>
  </si>
  <si>
    <t>32352</t>
  </si>
  <si>
    <t>32372</t>
  </si>
  <si>
    <t>32377</t>
  </si>
  <si>
    <t>32379</t>
  </si>
  <si>
    <t>32381</t>
  </si>
  <si>
    <t>32411</t>
  </si>
  <si>
    <t>32921</t>
  </si>
  <si>
    <t>32922</t>
  </si>
  <si>
    <t>32923</t>
  </si>
  <si>
    <t>32931</t>
  </si>
  <si>
    <t>32942</t>
  </si>
  <si>
    <t>32953</t>
  </si>
  <si>
    <t>32955</t>
  </si>
  <si>
    <t>32959</t>
  </si>
  <si>
    <t>34311</t>
  </si>
  <si>
    <t>34312</t>
  </si>
  <si>
    <t>Plaće za zaposlene</t>
  </si>
  <si>
    <t>Nagrade</t>
  </si>
  <si>
    <t>Darovi</t>
  </si>
  <si>
    <t>Regres za godišnji odmor</t>
  </si>
  <si>
    <t>Nakn. za bolest, invalidnost i smrtni slučaj</t>
  </si>
  <si>
    <t>Doprinosi za obvezno zdrav. osiguranje</t>
  </si>
  <si>
    <t>Dnevnice za službeni put u zemlji</t>
  </si>
  <si>
    <t>Nakn. za smještaj na služb. putu u zemlji</t>
  </si>
  <si>
    <t>Nakn. za prijevoz na služb. putu u zemlji</t>
  </si>
  <si>
    <t>Naknade za prijevoz na posao i s posla</t>
  </si>
  <si>
    <t>Seminari, savjetovanja i simpoziji</t>
  </si>
  <si>
    <t>Uredski materijal</t>
  </si>
  <si>
    <t>Literatura</t>
  </si>
  <si>
    <t>Mat. i sredstva za čišćenje i održavanje</t>
  </si>
  <si>
    <t>Ostali mat. za potrebe redov. poslovanja</t>
  </si>
  <si>
    <t>Pomoćni i sanitetski materijal</t>
  </si>
  <si>
    <t>Električna energija</t>
  </si>
  <si>
    <t>Motorni benzin i dizel gorivo</t>
  </si>
  <si>
    <t>Mat. i dijel. za tek. i invest. održ. transp.sred.</t>
  </si>
  <si>
    <t>Ostali mat. i dijelovi za tek. i invest. održ.</t>
  </si>
  <si>
    <t>Usluge telefona, telefaksa</t>
  </si>
  <si>
    <t>Usluge interneta</t>
  </si>
  <si>
    <t>Poštarina (pisma, tiskanice i sl.)</t>
  </si>
  <si>
    <t>Ostale usluge za komunikaciju i prijevoz</t>
  </si>
  <si>
    <t>Ostale usluge tek. i invest. održavanja</t>
  </si>
  <si>
    <t>Opskrba vodom</t>
  </si>
  <si>
    <t>Iznošenje i odvoz smeća</t>
  </si>
  <si>
    <t>Ostale komunalne usluge</t>
  </si>
  <si>
    <t>Zakup. i najam. za građevinske objekte</t>
  </si>
  <si>
    <t>Ugovori o djelu</t>
  </si>
  <si>
    <t>Usluge agencija, studentskog servisa</t>
  </si>
  <si>
    <t>Ostale intelektualne usluge</t>
  </si>
  <si>
    <t>Usluge ažuriranja računalnih baza</t>
  </si>
  <si>
    <t>Naknade troškova službenog puta</t>
  </si>
  <si>
    <t>Premije osiguranja prijev. sredstava</t>
  </si>
  <si>
    <t>Premije osiguranja ostale imovine</t>
  </si>
  <si>
    <t>Premije osiguranja zaposlenih</t>
  </si>
  <si>
    <t>Reprezentacija</t>
  </si>
  <si>
    <t>Međunarodne članarine</t>
  </si>
  <si>
    <t>Javnobilježničke pristojbe</t>
  </si>
  <si>
    <t>Ostale pristojbe i naknade</t>
  </si>
  <si>
    <t>Usluge banaka</t>
  </si>
  <si>
    <t>Usluge platnog prometa</t>
  </si>
  <si>
    <t>32251</t>
  </si>
  <si>
    <t>Sitni inventar</t>
  </si>
  <si>
    <t>32314</t>
  </si>
  <si>
    <t>Rent-a-car i taxi prijevoz</t>
  </si>
  <si>
    <t>32347</t>
  </si>
  <si>
    <t>Pričuva</t>
  </si>
  <si>
    <t>32361</t>
  </si>
  <si>
    <t>Obv. i preven. zdrav. pregledi zaposlenika</t>
  </si>
  <si>
    <t>32373</t>
  </si>
  <si>
    <t>Usluge odvjetnika i pravnog savjetovanja</t>
  </si>
  <si>
    <t>32394</t>
  </si>
  <si>
    <t>32941</t>
  </si>
  <si>
    <t>Tuzemne članarine</t>
  </si>
  <si>
    <t>32991</t>
  </si>
  <si>
    <t>32999</t>
  </si>
  <si>
    <t>Rashodi protokola (vijenci, cvijeće i slično)</t>
  </si>
  <si>
    <t>34349</t>
  </si>
  <si>
    <t>Ostali nespomenuti financijski rashodi</t>
  </si>
  <si>
    <t>32229</t>
  </si>
  <si>
    <t>Ostali materijal i sirovine</t>
  </si>
  <si>
    <t>32396</t>
  </si>
  <si>
    <t>Usluge čuvanja imovine i osoba</t>
  </si>
  <si>
    <t>32399</t>
  </si>
  <si>
    <t>Ostale nespomenute usluge</t>
  </si>
  <si>
    <t>32331</t>
  </si>
  <si>
    <t>Elektronski mediji</t>
  </si>
  <si>
    <t>32332</t>
  </si>
  <si>
    <t>Tisak</t>
  </si>
  <si>
    <t>32334</t>
  </si>
  <si>
    <t>Promidžbeni materijali</t>
  </si>
  <si>
    <t>32339</t>
  </si>
  <si>
    <t>Ostale usluge promidžbe i informiranja</t>
  </si>
  <si>
    <t>32353</t>
  </si>
  <si>
    <t xml:space="preserve">Zakupnine i najamnine za opremu </t>
  </si>
  <si>
    <t>32371</t>
  </si>
  <si>
    <t>Autorski honorari</t>
  </si>
  <si>
    <t>32391</t>
  </si>
  <si>
    <t>Grafičke i tiskarske usluge,  i slično</t>
  </si>
  <si>
    <t>32951</t>
  </si>
  <si>
    <t>Upravne i administrativne pristojbe</t>
  </si>
  <si>
    <t>32333</t>
  </si>
  <si>
    <t>Izložbeni prostor na sajmu</t>
  </si>
  <si>
    <t>32359</t>
  </si>
  <si>
    <t>Ostale zakupnine i najamnine</t>
  </si>
  <si>
    <t>32395</t>
  </si>
  <si>
    <t>Usluge čišćenja,pranja i slično</t>
  </si>
  <si>
    <t>Ostali materijal za potrebe red.poslovanja</t>
  </si>
  <si>
    <t>31214</t>
  </si>
  <si>
    <t>Otpremnine</t>
  </si>
  <si>
    <t>A 120006</t>
  </si>
  <si>
    <t>Naziv aktivnosti: ZIMSKI FESTIVAL</t>
  </si>
  <si>
    <t>Ostali materijal za potrebe red. poslovanja</t>
  </si>
  <si>
    <t>Naknade troš.osobama izvan rad.odnosa</t>
  </si>
  <si>
    <t>32216</t>
  </si>
  <si>
    <t>Materijal i higijenske potrebe</t>
  </si>
  <si>
    <t>32233</t>
  </si>
  <si>
    <t>Plin</t>
  </si>
  <si>
    <t>32242</t>
  </si>
  <si>
    <t>32343</t>
  </si>
  <si>
    <t>Deratizacija i dezinsekcija</t>
  </si>
  <si>
    <t>32392</t>
  </si>
  <si>
    <t>Film i izrada fotografija</t>
  </si>
  <si>
    <t>34321</t>
  </si>
  <si>
    <t>Negativne tečajne razlik</t>
  </si>
  <si>
    <t>34333</t>
  </si>
  <si>
    <t>Zatezne kamate iz poslovnih odnosa</t>
  </si>
  <si>
    <t>Usluge tek. i invest. održ.postroj.i opreme</t>
  </si>
  <si>
    <t>Ostali materijal za potrebe redovnog posl.</t>
  </si>
  <si>
    <t>Materijal i dijelovi za tekuće i inv.održavanje postojenja i opreme</t>
  </si>
  <si>
    <t>Ostali materijal i dij.za tekuće i inv.održavanje</t>
  </si>
  <si>
    <t>32321</t>
  </si>
  <si>
    <t>Usluge tekućeg i invest.održavanja građevinskih objekata</t>
  </si>
  <si>
    <t>32119</t>
  </si>
  <si>
    <t>Ostali rashodi na službenom putovanju</t>
  </si>
  <si>
    <t>32369</t>
  </si>
  <si>
    <t>Ostale zdravstvene usluge</t>
  </si>
  <si>
    <t>A 120011</t>
  </si>
  <si>
    <t>Synergy EU</t>
  </si>
  <si>
    <t>Dnevnice za službeni put u inozemstvo</t>
  </si>
  <si>
    <t>Naknade za smještaj na služb.putu</t>
  </si>
  <si>
    <t>Naknade za prijevoz za služ.putovanju</t>
  </si>
  <si>
    <t>Zakupnine i najamnine za opremu</t>
  </si>
  <si>
    <t>Grafičke i tiskarske usluge</t>
  </si>
  <si>
    <t>PRORAČUNSKI KORISNIK:JUK Dubrovačke ljetne igre</t>
  </si>
  <si>
    <t>Ukupno prihodi i primici za 2024.</t>
  </si>
  <si>
    <t>2024.</t>
  </si>
  <si>
    <t>Plaće za redovan rad</t>
  </si>
  <si>
    <t>Doprinosi za obvezno zdravstveno osig.</t>
  </si>
  <si>
    <t>2025.</t>
  </si>
  <si>
    <t>Ukupno prihodi i primici za 2025.</t>
  </si>
  <si>
    <t>31219</t>
  </si>
  <si>
    <t>Ostali nenavedeni rashodi za zaposlene</t>
  </si>
  <si>
    <t>Usluge pri  reg prij. sredstava</t>
  </si>
  <si>
    <t>Rashodi protokola (cvijeće...)</t>
  </si>
  <si>
    <t>Negativne tečajne razlike</t>
  </si>
  <si>
    <t>32225</t>
  </si>
  <si>
    <t>Roba</t>
  </si>
  <si>
    <t>Novč.nakn.zbog nezap.osoba s inval.</t>
  </si>
  <si>
    <t>Rashodi protokola (vijenci,cvijeće i sl.)</t>
  </si>
  <si>
    <t>u eurima</t>
  </si>
  <si>
    <t>PRIHODI OD PRODAJE NEFINANC.
IMOVINE</t>
  </si>
  <si>
    <t>Ukupno prihodi i primici za 2023.</t>
  </si>
  <si>
    <t>Plan za 2023.</t>
  </si>
  <si>
    <t>Rebalans I 2023.</t>
  </si>
  <si>
    <t>Višak</t>
  </si>
  <si>
    <t>Donacije</t>
  </si>
  <si>
    <t>Prihodi od nefinancijske imovine i nadoknade šteta s osnova osiguranja</t>
  </si>
  <si>
    <t>Ostali troškovi za službena putovanja</t>
  </si>
  <si>
    <t>42211</t>
  </si>
  <si>
    <t>Računala i računalna oprema</t>
  </si>
  <si>
    <t>42222</t>
  </si>
  <si>
    <t xml:space="preserve">Telefoni i ostali komunikacijski uređaji </t>
  </si>
  <si>
    <t>42273</t>
  </si>
  <si>
    <t>Oprema</t>
  </si>
  <si>
    <t>Nematerijalna proizvedena imovina</t>
  </si>
  <si>
    <t>Ulaganja u računalne programe</t>
  </si>
  <si>
    <t>Literatura (publikacije,časopis,glasila i sl.</t>
  </si>
  <si>
    <t xml:space="preserve">Ostali materijal i sirovine </t>
  </si>
  <si>
    <t>Zakupnine i najam.za prijevoz.sredstva</t>
  </si>
  <si>
    <t>Graf.i tisk.usluge,kopiranje i uvez i sl.</t>
  </si>
  <si>
    <t>Usl.tek. i invest. održ.prijevoznih sred.</t>
  </si>
  <si>
    <t>Usluge agenc,stud.servisa (prijepisi,prijevodi i dr.)</t>
  </si>
  <si>
    <t>34332</t>
  </si>
  <si>
    <t>Zatezne kamate na doprinose</t>
  </si>
  <si>
    <t>Usluge tekućeg i invest.održavanja postrojenja i opreme</t>
  </si>
  <si>
    <t>Ostali rashodi za službena putovanja</t>
  </si>
  <si>
    <t>REBALANS PRIHODA I PRIMITAKA</t>
  </si>
  <si>
    <t>Naknade za rad članovima upr. vijeća</t>
  </si>
  <si>
    <t>Rebalans II 2023.</t>
  </si>
  <si>
    <t>REBALANS II 2023.</t>
  </si>
  <si>
    <t>REBALANS II 2023.god.</t>
  </si>
  <si>
    <t>Program: POSEBNI PROGRAMI</t>
  </si>
  <si>
    <t>EU - Synergy</t>
  </si>
  <si>
    <t xml:space="preserve">Naknade za prijevoz na sl.putu u zemlji </t>
  </si>
  <si>
    <t>Dnevnice na sl. putu u zemlji</t>
  </si>
  <si>
    <t>Naknade za smještaj na sl.putu u zemlji</t>
  </si>
  <si>
    <t>Ostale usluge tekućeg i invest.održavanja</t>
  </si>
  <si>
    <t>32355</t>
  </si>
  <si>
    <t>Zakupnine i najamnine za prijev.sredstva</t>
  </si>
  <si>
    <t>Zakupnine i najamnine za građev.objekte</t>
  </si>
  <si>
    <t>34331</t>
  </si>
  <si>
    <t>Zatezne kamate na poreze</t>
  </si>
  <si>
    <t>42212</t>
  </si>
  <si>
    <t>Uredski namještaj</t>
  </si>
  <si>
    <t>42231</t>
  </si>
  <si>
    <t>Oprema za grijanje,ventilaciju i hlađenje</t>
  </si>
  <si>
    <t>42271</t>
  </si>
  <si>
    <t>Uređaji</t>
  </si>
  <si>
    <t>42272</t>
  </si>
  <si>
    <t>Strojevi</t>
  </si>
  <si>
    <t>Materijal i dij.tekućeg i investic.održavanja
postrojenja i opreme</t>
  </si>
  <si>
    <t xml:space="preserve"> REBALANS II USTANOVE JUK DUBROVAČKE LJETNE IGRE                                                                                                                       ZA 2023.G. 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</si>
</sst>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  <numFmt numFmtId="180" formatCode="0.0"/>
    <numFmt numFmtId="181" formatCode="0.0%"/>
    <numFmt numFmtId="182" formatCode="_-* #,##0.0_-;\-* #,##0.0_-;_-* &quot;-&quot;??_-;_-@_-"/>
    <numFmt numFmtId="183" formatCode="_-* #,##0_-;\-* #,##0_-;_-* &quot;-&quot;??_-;_-@_-"/>
    <numFmt numFmtId="184" formatCode="#,##0.000"/>
    <numFmt numFmtId="185" formatCode="#,##0.0"/>
    <numFmt numFmtId="186" formatCode="_-* #,##0.0\ _k_n_-;\-* #,##0.0\ _k_n_-;_-* &quot;-&quot;??\ _k_n_-;_-@_-"/>
    <numFmt numFmtId="187" formatCode="_-* #,##0\ _k_n_-;\-* #,##0\ _k_n_-;_-* &quot;-&quot;??\ _k_n_-;_-@_-"/>
    <numFmt numFmtId="188" formatCode="_-* #,##0.000_-;\-* #,##0.000_-;_-* &quot;-&quot;??_-;_-@_-"/>
    <numFmt numFmtId="189" formatCode="_-* #,##0.0000_-;\-* #,##0.0000_-;_-* &quot;-&quot;??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31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8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0" borderId="36" xfId="0" applyFont="1" applyBorder="1" applyAlignment="1" quotePrefix="1">
      <alignment horizontal="left" vertical="center" wrapText="1"/>
    </xf>
    <xf numFmtId="0" fontId="29" fillId="0" borderId="36" xfId="0" applyFont="1" applyBorder="1" applyAlignment="1" quotePrefix="1">
      <alignment horizontal="center" vertical="center" wrapText="1"/>
    </xf>
    <xf numFmtId="0" fontId="26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37" xfId="0" applyFont="1" applyBorder="1" applyAlignment="1" quotePrefix="1">
      <alignment horizontal="left" wrapText="1"/>
    </xf>
    <xf numFmtId="0" fontId="32" fillId="0" borderId="36" xfId="0" applyFont="1" applyBorder="1" applyAlignment="1" quotePrefix="1">
      <alignment horizontal="left" wrapText="1"/>
    </xf>
    <xf numFmtId="0" fontId="32" fillId="0" borderId="36" xfId="0" applyFont="1" applyBorder="1" applyAlignment="1" quotePrefix="1">
      <alignment horizontal="center" wrapText="1"/>
    </xf>
    <xf numFmtId="0" fontId="32" fillId="0" borderId="36" xfId="0" applyNumberFormat="1" applyFont="1" applyFill="1" applyBorder="1" applyAlignment="1" applyProtection="1" quotePrefix="1">
      <alignment horizontal="left"/>
      <protection/>
    </xf>
    <xf numFmtId="3" fontId="32" fillId="0" borderId="38" xfId="0" applyNumberFormat="1" applyFont="1" applyBorder="1" applyAlignment="1">
      <alignment horizontal="right"/>
    </xf>
    <xf numFmtId="3" fontId="32" fillId="0" borderId="38" xfId="0" applyNumberFormat="1" applyFont="1" applyFill="1" applyBorder="1" applyAlignment="1" applyProtection="1">
      <alignment horizontal="right" wrapText="1"/>
      <protection/>
    </xf>
    <xf numFmtId="0" fontId="33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3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1" fontId="22" fillId="47" borderId="41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0" fontId="26" fillId="48" borderId="38" xfId="0" applyNumberFormat="1" applyFont="1" applyFill="1" applyBorder="1" applyAlignment="1" applyProtection="1">
      <alignment horizontal="center" vertical="center" wrapText="1"/>
      <protection/>
    </xf>
    <xf numFmtId="4" fontId="32" fillId="0" borderId="38" xfId="0" applyNumberFormat="1" applyFont="1" applyBorder="1" applyAlignment="1">
      <alignment horizontal="right"/>
    </xf>
    <xf numFmtId="4" fontId="32" fillId="0" borderId="38" xfId="0" applyNumberFormat="1" applyFont="1" applyFill="1" applyBorder="1" applyAlignment="1" applyProtection="1">
      <alignment horizontal="right" wrapText="1"/>
      <protection/>
    </xf>
    <xf numFmtId="4" fontId="32" fillId="0" borderId="37" xfId="0" applyNumberFormat="1" applyFont="1" applyBorder="1" applyAlignment="1">
      <alignment horizontal="right"/>
    </xf>
    <xf numFmtId="0" fontId="21" fillId="48" borderId="0" xfId="0" applyFont="1" applyFill="1" applyAlignment="1">
      <alignment horizontal="right"/>
    </xf>
    <xf numFmtId="3" fontId="32" fillId="0" borderId="37" xfId="0" applyNumberFormat="1" applyFont="1" applyBorder="1" applyAlignment="1">
      <alignment horizontal="right"/>
    </xf>
    <xf numFmtId="183" fontId="32" fillId="0" borderId="38" xfId="60" applyNumberFormat="1" applyFont="1" applyFill="1" applyBorder="1" applyAlignment="1" applyProtection="1">
      <alignment horizontal="right" wrapText="1"/>
      <protection/>
    </xf>
    <xf numFmtId="0" fontId="37" fillId="0" borderId="37" xfId="0" applyFont="1" applyBorder="1" applyAlignment="1">
      <alignment horizontal="left"/>
    </xf>
    <xf numFmtId="0" fontId="38" fillId="0" borderId="36" xfId="0" applyNumberFormat="1" applyFont="1" applyFill="1" applyBorder="1" applyAlignment="1" applyProtection="1">
      <alignment/>
      <protection/>
    </xf>
    <xf numFmtId="0" fontId="39" fillId="0" borderId="36" xfId="0" applyFont="1" applyBorder="1" applyAlignment="1" quotePrefix="1">
      <alignment horizontal="left"/>
    </xf>
    <xf numFmtId="0" fontId="39" fillId="0" borderId="36" xfId="0" applyNumberFormat="1" applyFont="1" applyFill="1" applyBorder="1" applyAlignment="1" applyProtection="1">
      <alignment wrapText="1"/>
      <protection/>
    </xf>
    <xf numFmtId="0" fontId="40" fillId="0" borderId="36" xfId="0" applyNumberFormat="1" applyFont="1" applyFill="1" applyBorder="1" applyAlignment="1" applyProtection="1">
      <alignment wrapText="1"/>
      <protection/>
    </xf>
    <xf numFmtId="0" fontId="40" fillId="0" borderId="36" xfId="0" applyNumberFormat="1" applyFont="1" applyFill="1" applyBorder="1" applyAlignment="1" applyProtection="1">
      <alignment horizontal="center"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34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 horizontal="center"/>
      <protection/>
    </xf>
    <xf numFmtId="0" fontId="24" fillId="0" borderId="38" xfId="0" applyNumberFormat="1" applyFont="1" applyFill="1" applyBorder="1" applyAlignment="1" applyProtection="1">
      <alignment/>
      <protection/>
    </xf>
    <xf numFmtId="2" fontId="24" fillId="0" borderId="38" xfId="0" applyNumberFormat="1" applyFont="1" applyFill="1" applyBorder="1" applyAlignment="1" applyProtection="1">
      <alignment/>
      <protection/>
    </xf>
    <xf numFmtId="2" fontId="23" fillId="0" borderId="38" xfId="0" applyNumberFormat="1" applyFont="1" applyFill="1" applyBorder="1" applyAlignment="1" applyProtection="1">
      <alignment/>
      <protection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8" xfId="0" applyNumberFormat="1" applyFont="1" applyFill="1" applyBorder="1" applyAlignment="1" applyProtection="1">
      <alignment horizontal="left"/>
      <protection/>
    </xf>
    <xf numFmtId="3" fontId="24" fillId="0" borderId="38" xfId="0" applyNumberFormat="1" applyFont="1" applyFill="1" applyBorder="1" applyAlignment="1" applyProtection="1">
      <alignment/>
      <protection/>
    </xf>
    <xf numFmtId="183" fontId="24" fillId="0" borderId="38" xfId="60" applyNumberFormat="1" applyFont="1" applyFill="1" applyBorder="1" applyAlignment="1" applyProtection="1">
      <alignment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4" fontId="23" fillId="0" borderId="38" xfId="0" applyNumberFormat="1" applyFont="1" applyFill="1" applyBorder="1" applyAlignment="1" applyProtection="1">
      <alignment/>
      <protection/>
    </xf>
    <xf numFmtId="3" fontId="23" fillId="0" borderId="38" xfId="0" applyNumberFormat="1" applyFont="1" applyFill="1" applyBorder="1" applyAlignment="1" applyProtection="1">
      <alignment/>
      <protection/>
    </xf>
    <xf numFmtId="4" fontId="23" fillId="49" borderId="38" xfId="0" applyNumberFormat="1" applyFont="1" applyFill="1" applyBorder="1" applyAlignment="1" applyProtection="1">
      <alignment/>
      <protection/>
    </xf>
    <xf numFmtId="3" fontId="62" fillId="49" borderId="0" xfId="0" applyNumberFormat="1" applyFont="1" applyFill="1" applyBorder="1" applyAlignment="1" applyProtection="1">
      <alignment horizontal="right" vertical="center" wrapText="1" readingOrder="1"/>
      <protection/>
    </xf>
    <xf numFmtId="2" fontId="23" fillId="49" borderId="38" xfId="0" applyNumberFormat="1" applyFont="1" applyFill="1" applyBorder="1" applyAlignment="1" applyProtection="1">
      <alignment/>
      <protection/>
    </xf>
    <xf numFmtId="3" fontId="23" fillId="49" borderId="38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/>
      <protection/>
    </xf>
    <xf numFmtId="3" fontId="23" fillId="0" borderId="37" xfId="0" applyNumberFormat="1" applyFont="1" applyFill="1" applyBorder="1" applyAlignment="1" applyProtection="1">
      <alignment/>
      <protection/>
    </xf>
    <xf numFmtId="3" fontId="62" fillId="49" borderId="38" xfId="0" applyNumberFormat="1" applyFont="1" applyFill="1" applyBorder="1" applyAlignment="1" applyProtection="1">
      <alignment horizontal="right" vertical="center" wrapText="1" readingOrder="1"/>
      <protection/>
    </xf>
    <xf numFmtId="4" fontId="62" fillId="49" borderId="38" xfId="0" applyNumberFormat="1" applyFont="1" applyFill="1" applyBorder="1" applyAlignment="1" applyProtection="1">
      <alignment horizontal="right" vertical="center" wrapText="1" readingOrder="1"/>
      <protection/>
    </xf>
    <xf numFmtId="3" fontId="24" fillId="0" borderId="38" xfId="60" applyNumberFormat="1" applyFont="1" applyFill="1" applyBorder="1" applyAlignment="1" applyProtection="1">
      <alignment/>
      <protection/>
    </xf>
    <xf numFmtId="3" fontId="23" fillId="0" borderId="38" xfId="60" applyNumberFormat="1" applyFont="1" applyFill="1" applyBorder="1" applyAlignment="1" applyProtection="1">
      <alignment/>
      <protection/>
    </xf>
    <xf numFmtId="4" fontId="62" fillId="49" borderId="43" xfId="0" applyNumberFormat="1" applyFont="1" applyFill="1" applyBorder="1" applyAlignment="1" applyProtection="1">
      <alignment horizontal="right" vertical="center" wrapText="1" readingOrder="1"/>
      <protection/>
    </xf>
    <xf numFmtId="3" fontId="62" fillId="49" borderId="43" xfId="0" applyNumberFormat="1" applyFont="1" applyFill="1" applyBorder="1" applyAlignment="1" applyProtection="1">
      <alignment horizontal="right" vertical="center" wrapText="1" readingOrder="1"/>
      <protection/>
    </xf>
    <xf numFmtId="3" fontId="62" fillId="49" borderId="0" xfId="60" applyNumberFormat="1" applyFont="1" applyFill="1" applyBorder="1" applyAlignment="1" applyProtection="1">
      <alignment horizontal="right" vertical="center" wrapText="1" readingOrder="1"/>
      <protection/>
    </xf>
    <xf numFmtId="0" fontId="23" fillId="49" borderId="44" xfId="0" applyNumberFormat="1" applyFont="1" applyFill="1" applyBorder="1" applyAlignment="1" applyProtection="1">
      <alignment/>
      <protection/>
    </xf>
    <xf numFmtId="165" fontId="62" fillId="49" borderId="38" xfId="60" applyFont="1" applyFill="1" applyBorder="1" applyAlignment="1" applyProtection="1">
      <alignment horizontal="right" vertical="center" wrapText="1" readingOrder="1"/>
      <protection/>
    </xf>
    <xf numFmtId="3" fontId="62" fillId="49" borderId="38" xfId="60" applyNumberFormat="1" applyFont="1" applyFill="1" applyBorder="1" applyAlignment="1" applyProtection="1">
      <alignment horizontal="right" vertical="center" wrapText="1" readingOrder="1"/>
      <protection/>
    </xf>
    <xf numFmtId="165" fontId="23" fillId="49" borderId="38" xfId="60" applyFont="1" applyFill="1" applyBorder="1" applyAlignment="1" applyProtection="1">
      <alignment/>
      <protection/>
    </xf>
    <xf numFmtId="3" fontId="23" fillId="49" borderId="45" xfId="60" applyNumberFormat="1" applyFont="1" applyFill="1" applyBorder="1" applyAlignment="1" applyProtection="1">
      <alignment/>
      <protection/>
    </xf>
    <xf numFmtId="0" fontId="23" fillId="49" borderId="45" xfId="0" applyNumberFormat="1" applyFont="1" applyFill="1" applyBorder="1" applyAlignment="1" applyProtection="1">
      <alignment/>
      <protection/>
    </xf>
    <xf numFmtId="3" fontId="23" fillId="49" borderId="38" xfId="60" applyNumberFormat="1" applyFont="1" applyFill="1" applyBorder="1" applyAlignment="1" applyProtection="1">
      <alignment/>
      <protection/>
    </xf>
    <xf numFmtId="183" fontId="23" fillId="0" borderId="38" xfId="60" applyNumberFormat="1" applyFont="1" applyFill="1" applyBorder="1" applyAlignment="1" applyProtection="1">
      <alignment/>
      <protection/>
    </xf>
    <xf numFmtId="1" fontId="62" fillId="49" borderId="38" xfId="0" applyNumberFormat="1" applyFont="1" applyFill="1" applyBorder="1" applyAlignment="1" applyProtection="1">
      <alignment horizontal="right" vertical="center" wrapText="1" readingOrder="1"/>
      <protection/>
    </xf>
    <xf numFmtId="1" fontId="23" fillId="49" borderId="38" xfId="60" applyNumberFormat="1" applyFont="1" applyFill="1" applyBorder="1" applyAlignment="1" applyProtection="1">
      <alignment/>
      <protection/>
    </xf>
    <xf numFmtId="1" fontId="62" fillId="49" borderId="38" xfId="60" applyNumberFormat="1" applyFont="1" applyFill="1" applyBorder="1" applyAlignment="1" applyProtection="1">
      <alignment horizontal="right" vertical="center" wrapText="1" readingOrder="1"/>
      <protection/>
    </xf>
    <xf numFmtId="3" fontId="62" fillId="49" borderId="38" xfId="0" applyNumberFormat="1" applyFont="1" applyFill="1" applyBorder="1" applyAlignment="1" applyProtection="1">
      <alignment horizontal="right" wrapText="1" readingOrder="1"/>
      <protection/>
    </xf>
    <xf numFmtId="1" fontId="23" fillId="49" borderId="38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 vertical="center"/>
      <protection/>
    </xf>
    <xf numFmtId="49" fontId="62" fillId="50" borderId="38" xfId="0" applyNumberFormat="1" applyFont="1" applyFill="1" applyBorder="1" applyAlignment="1" applyProtection="1">
      <alignment horizontal="left" vertical="center" wrapText="1" readingOrder="1"/>
      <protection/>
    </xf>
    <xf numFmtId="3" fontId="23" fillId="49" borderId="37" xfId="0" applyNumberFormat="1" applyFont="1" applyFill="1" applyBorder="1" applyAlignment="1" applyProtection="1">
      <alignment/>
      <protection/>
    </xf>
    <xf numFmtId="1" fontId="62" fillId="49" borderId="46" xfId="60" applyNumberFormat="1" applyFont="1" applyFill="1" applyBorder="1" applyAlignment="1" applyProtection="1">
      <alignment horizontal="right" vertical="center" wrapText="1" readingOrder="1"/>
      <protection/>
    </xf>
    <xf numFmtId="2" fontId="23" fillId="49" borderId="46" xfId="0" applyNumberFormat="1" applyFont="1" applyFill="1" applyBorder="1" applyAlignment="1" applyProtection="1">
      <alignment/>
      <protection/>
    </xf>
    <xf numFmtId="1" fontId="23" fillId="49" borderId="46" xfId="0" applyNumberFormat="1" applyFont="1" applyFill="1" applyBorder="1" applyAlignment="1" applyProtection="1">
      <alignment/>
      <protection/>
    </xf>
    <xf numFmtId="1" fontId="23" fillId="0" borderId="46" xfId="60" applyNumberFormat="1" applyFont="1" applyFill="1" applyBorder="1" applyAlignment="1" applyProtection="1">
      <alignment/>
      <protection/>
    </xf>
    <xf numFmtId="165" fontId="62" fillId="49" borderId="0" xfId="60" applyFont="1" applyFill="1" applyBorder="1" applyAlignment="1" applyProtection="1">
      <alignment horizontal="right" vertical="center" wrapText="1" readingOrder="1"/>
      <protection/>
    </xf>
    <xf numFmtId="1" fontId="62" fillId="49" borderId="0" xfId="60" applyNumberFormat="1" applyFont="1" applyFill="1" applyBorder="1" applyAlignment="1" applyProtection="1">
      <alignment horizontal="right" vertical="center" wrapText="1" readingOrder="1"/>
      <protection/>
    </xf>
    <xf numFmtId="183" fontId="24" fillId="0" borderId="46" xfId="60" applyNumberFormat="1" applyFont="1" applyFill="1" applyBorder="1" applyAlignment="1" applyProtection="1">
      <alignment/>
      <protection/>
    </xf>
    <xf numFmtId="183" fontId="23" fillId="49" borderId="46" xfId="60" applyNumberFormat="1" applyFont="1" applyFill="1" applyBorder="1" applyAlignment="1" applyProtection="1">
      <alignment/>
      <protection/>
    </xf>
    <xf numFmtId="183" fontId="23" fillId="49" borderId="47" xfId="60" applyNumberFormat="1" applyFont="1" applyFill="1" applyBorder="1" applyAlignment="1" applyProtection="1">
      <alignment/>
      <protection/>
    </xf>
    <xf numFmtId="3" fontId="62" fillId="49" borderId="44" xfId="0" applyNumberFormat="1" applyFont="1" applyFill="1" applyBorder="1" applyAlignment="1" applyProtection="1">
      <alignment horizontal="right" vertical="center" wrapText="1" readingOrder="1"/>
      <protection/>
    </xf>
    <xf numFmtId="183" fontId="23" fillId="49" borderId="44" xfId="60" applyNumberFormat="1" applyFont="1" applyFill="1" applyBorder="1" applyAlignment="1" applyProtection="1">
      <alignment horizontal="right"/>
      <protection/>
    </xf>
    <xf numFmtId="183" fontId="23" fillId="49" borderId="44" xfId="0" applyNumberFormat="1" applyFont="1" applyFill="1" applyBorder="1" applyAlignment="1" applyProtection="1">
      <alignment/>
      <protection/>
    </xf>
    <xf numFmtId="183" fontId="62" fillId="49" borderId="38" xfId="60" applyNumberFormat="1" applyFont="1" applyFill="1" applyBorder="1" applyAlignment="1" applyProtection="1">
      <alignment horizontal="right" vertical="center" wrapText="1" readingOrder="1"/>
      <protection/>
    </xf>
    <xf numFmtId="3" fontId="23" fillId="0" borderId="38" xfId="0" applyNumberFormat="1" applyFont="1" applyFill="1" applyBorder="1" applyAlignment="1" applyProtection="1">
      <alignment vertical="center"/>
      <protection/>
    </xf>
    <xf numFmtId="183" fontId="24" fillId="0" borderId="38" xfId="60" applyNumberFormat="1" applyFont="1" applyFill="1" applyBorder="1" applyAlignment="1" applyProtection="1">
      <alignment horizontal="right"/>
      <protection/>
    </xf>
    <xf numFmtId="187" fontId="24" fillId="0" borderId="38" xfId="0" applyNumberFormat="1" applyFont="1" applyFill="1" applyBorder="1" applyAlignment="1" applyProtection="1">
      <alignment/>
      <protection/>
    </xf>
    <xf numFmtId="183" fontId="24" fillId="0" borderId="38" xfId="0" applyNumberFormat="1" applyFont="1" applyFill="1" applyBorder="1" applyAlignment="1" applyProtection="1">
      <alignment/>
      <protection/>
    </xf>
    <xf numFmtId="183" fontId="23" fillId="0" borderId="38" xfId="0" applyNumberFormat="1" applyFont="1" applyFill="1" applyBorder="1" applyAlignment="1" applyProtection="1">
      <alignment/>
      <protection/>
    </xf>
    <xf numFmtId="3" fontId="23" fillId="49" borderId="38" xfId="60" applyNumberFormat="1" applyFont="1" applyFill="1" applyBorder="1" applyAlignment="1" applyProtection="1">
      <alignment vertical="center"/>
      <protection/>
    </xf>
    <xf numFmtId="3" fontId="62" fillId="49" borderId="45" xfId="0" applyNumberFormat="1" applyFont="1" applyFill="1" applyBorder="1" applyAlignment="1" applyProtection="1">
      <alignment horizontal="right" vertical="center" wrapText="1" readingOrder="1"/>
      <protection/>
    </xf>
    <xf numFmtId="4" fontId="62" fillId="49" borderId="45" xfId="0" applyNumberFormat="1" applyFont="1" applyFill="1" applyBorder="1" applyAlignment="1" applyProtection="1">
      <alignment horizontal="right" vertical="center" wrapText="1" readingOrder="1"/>
      <protection/>
    </xf>
    <xf numFmtId="183" fontId="62" fillId="49" borderId="38" xfId="0" applyNumberFormat="1" applyFont="1" applyFill="1" applyBorder="1" applyAlignment="1" applyProtection="1">
      <alignment horizontal="right" vertical="center" wrapText="1" readingOrder="1"/>
      <protection/>
    </xf>
    <xf numFmtId="183" fontId="23" fillId="49" borderId="38" xfId="0" applyNumberFormat="1" applyFont="1" applyFill="1" applyBorder="1" applyAlignment="1" applyProtection="1">
      <alignment/>
      <protection/>
    </xf>
    <xf numFmtId="183" fontId="23" fillId="49" borderId="38" xfId="60" applyNumberFormat="1" applyFont="1" applyFill="1" applyBorder="1" applyAlignment="1" applyProtection="1">
      <alignment/>
      <protection/>
    </xf>
    <xf numFmtId="1" fontId="24" fillId="0" borderId="38" xfId="0" applyNumberFormat="1" applyFont="1" applyFill="1" applyBorder="1" applyAlignment="1" applyProtection="1">
      <alignment/>
      <protection/>
    </xf>
    <xf numFmtId="0" fontId="24" fillId="49" borderId="38" xfId="0" applyNumberFormat="1" applyFont="1" applyFill="1" applyBorder="1" applyAlignment="1" applyProtection="1">
      <alignment/>
      <protection/>
    </xf>
    <xf numFmtId="3" fontId="62" fillId="49" borderId="38" xfId="0" applyNumberFormat="1" applyFont="1" applyFill="1" applyBorder="1" applyAlignment="1" applyProtection="1">
      <alignment horizontal="right" vertical="center" wrapText="1"/>
      <protection/>
    </xf>
    <xf numFmtId="2" fontId="24" fillId="0" borderId="37" xfId="0" applyNumberFormat="1" applyFont="1" applyFill="1" applyBorder="1" applyAlignment="1" applyProtection="1">
      <alignment/>
      <protection/>
    </xf>
    <xf numFmtId="0" fontId="24" fillId="0" borderId="37" xfId="0" applyNumberFormat="1" applyFont="1" applyFill="1" applyBorder="1" applyAlignment="1" applyProtection="1">
      <alignment/>
      <protection/>
    </xf>
    <xf numFmtId="2" fontId="23" fillId="0" borderId="37" xfId="0" applyNumberFormat="1" applyFont="1" applyFill="1" applyBorder="1" applyAlignment="1" applyProtection="1">
      <alignment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 horizontal="left"/>
      <protection/>
    </xf>
    <xf numFmtId="2" fontId="24" fillId="49" borderId="46" xfId="0" applyNumberFormat="1" applyFont="1" applyFill="1" applyBorder="1" applyAlignment="1" applyProtection="1">
      <alignment/>
      <protection/>
    </xf>
    <xf numFmtId="4" fontId="24" fillId="49" borderId="38" xfId="0" applyNumberFormat="1" applyFont="1" applyFill="1" applyBorder="1" applyAlignment="1" applyProtection="1">
      <alignment/>
      <protection/>
    </xf>
    <xf numFmtId="49" fontId="62" fillId="49" borderId="38" xfId="0" applyNumberFormat="1" applyFont="1" applyFill="1" applyBorder="1" applyAlignment="1" applyProtection="1">
      <alignment horizontal="left" vertical="center" wrapText="1" readingOrder="1"/>
      <protection/>
    </xf>
    <xf numFmtId="0" fontId="23" fillId="51" borderId="38" xfId="0" applyNumberFormat="1" applyFont="1" applyFill="1" applyBorder="1" applyAlignment="1" applyProtection="1">
      <alignment horizontal="center"/>
      <protection/>
    </xf>
    <xf numFmtId="49" fontId="62" fillId="51" borderId="38" xfId="0" applyNumberFormat="1" applyFont="1" applyFill="1" applyBorder="1" applyAlignment="1" applyProtection="1">
      <alignment horizontal="left" vertical="center" wrapText="1" readingOrder="1"/>
      <protection/>
    </xf>
    <xf numFmtId="4" fontId="62" fillId="51" borderId="38" xfId="0" applyNumberFormat="1" applyFont="1" applyFill="1" applyBorder="1" applyAlignment="1" applyProtection="1">
      <alignment horizontal="right" vertical="center" wrapText="1" readingOrder="1"/>
      <protection/>
    </xf>
    <xf numFmtId="2" fontId="62" fillId="51" borderId="38" xfId="0" applyNumberFormat="1" applyFont="1" applyFill="1" applyBorder="1" applyAlignment="1" applyProtection="1">
      <alignment horizontal="right" vertical="center" wrapText="1" readingOrder="1"/>
      <protection/>
    </xf>
    <xf numFmtId="0" fontId="23" fillId="51" borderId="38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 horizontal="center"/>
      <protection/>
    </xf>
    <xf numFmtId="165" fontId="24" fillId="49" borderId="38" xfId="60" applyFont="1" applyFill="1" applyBorder="1" applyAlignment="1" applyProtection="1">
      <alignment/>
      <protection/>
    </xf>
    <xf numFmtId="3" fontId="23" fillId="51" borderId="38" xfId="0" applyNumberFormat="1" applyFont="1" applyFill="1" applyBorder="1" applyAlignment="1" applyProtection="1">
      <alignment/>
      <protection/>
    </xf>
    <xf numFmtId="1" fontId="23" fillId="0" borderId="38" xfId="0" applyNumberFormat="1" applyFont="1" applyFill="1" applyBorder="1" applyAlignment="1" applyProtection="1">
      <alignment/>
      <protection/>
    </xf>
    <xf numFmtId="2" fontId="24" fillId="49" borderId="38" xfId="0" applyNumberFormat="1" applyFont="1" applyFill="1" applyBorder="1" applyAlignment="1" applyProtection="1">
      <alignment/>
      <protection/>
    </xf>
    <xf numFmtId="4" fontId="23" fillId="49" borderId="45" xfId="0" applyNumberFormat="1" applyFont="1" applyFill="1" applyBorder="1" applyAlignment="1" applyProtection="1">
      <alignment/>
      <protection/>
    </xf>
    <xf numFmtId="183" fontId="23" fillId="49" borderId="45" xfId="60" applyNumberFormat="1" applyFont="1" applyFill="1" applyBorder="1" applyAlignment="1" applyProtection="1">
      <alignment/>
      <protection/>
    </xf>
    <xf numFmtId="183" fontId="62" fillId="49" borderId="46" xfId="60" applyNumberFormat="1" applyFont="1" applyFill="1" applyBorder="1" applyAlignment="1" applyProtection="1">
      <alignment horizontal="right" vertical="center" wrapText="1" readingOrder="1"/>
      <protection/>
    </xf>
    <xf numFmtId="3" fontId="62" fillId="49" borderId="48" xfId="0" applyNumberFormat="1" applyFont="1" applyFill="1" applyBorder="1" applyAlignment="1" applyProtection="1">
      <alignment horizontal="right" vertical="center" wrapText="1" readingOrder="1"/>
      <protection/>
    </xf>
    <xf numFmtId="0" fontId="23" fillId="0" borderId="38" xfId="0" applyNumberFormat="1" applyFont="1" applyFill="1" applyBorder="1" applyAlignment="1" applyProtection="1">
      <alignment horizontal="center" vertical="center"/>
      <protection/>
    </xf>
    <xf numFmtId="1" fontId="23" fillId="0" borderId="46" xfId="0" applyNumberFormat="1" applyFont="1" applyFill="1" applyBorder="1" applyAlignment="1" applyProtection="1">
      <alignment vertical="center"/>
      <protection/>
    </xf>
    <xf numFmtId="0" fontId="23" fillId="0" borderId="46" xfId="0" applyNumberFormat="1" applyFont="1" applyFill="1" applyBorder="1" applyAlignment="1" applyProtection="1">
      <alignment wrapText="1"/>
      <protection/>
    </xf>
    <xf numFmtId="0" fontId="24" fillId="0" borderId="46" xfId="0" applyNumberFormat="1" applyFont="1" applyFill="1" applyBorder="1" applyAlignment="1" applyProtection="1">
      <alignment wrapText="1"/>
      <protection/>
    </xf>
    <xf numFmtId="0" fontId="23" fillId="49" borderId="46" xfId="0" applyNumberFormat="1" applyFont="1" applyFill="1" applyBorder="1" applyAlignment="1" applyProtection="1">
      <alignment wrapText="1"/>
      <protection/>
    </xf>
    <xf numFmtId="0" fontId="23" fillId="49" borderId="46" xfId="0" applyNumberFormat="1" applyFont="1" applyFill="1" applyBorder="1" applyAlignment="1" applyProtection="1">
      <alignment vertical="center" wrapText="1"/>
      <protection/>
    </xf>
    <xf numFmtId="0" fontId="23" fillId="0" borderId="46" xfId="0" applyNumberFormat="1" applyFont="1" applyFill="1" applyBorder="1" applyAlignment="1" applyProtection="1">
      <alignment vertical="center" wrapText="1"/>
      <protection/>
    </xf>
    <xf numFmtId="0" fontId="23" fillId="49" borderId="47" xfId="0" applyNumberFormat="1" applyFont="1" applyFill="1" applyBorder="1" applyAlignment="1" applyProtection="1">
      <alignment wrapText="1"/>
      <protection/>
    </xf>
    <xf numFmtId="0" fontId="23" fillId="51" borderId="46" xfId="0" applyNumberFormat="1" applyFont="1" applyFill="1" applyBorder="1" applyAlignment="1" applyProtection="1">
      <alignment wrapText="1"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4" fillId="34" borderId="21" xfId="0" applyNumberFormat="1" applyFont="1" applyFill="1" applyBorder="1" applyAlignment="1" applyProtection="1">
      <alignment horizontal="center" vertical="center" wrapText="1"/>
      <protection/>
    </xf>
    <xf numFmtId="3" fontId="23" fillId="0" borderId="37" xfId="60" applyNumberFormat="1" applyFont="1" applyFill="1" applyBorder="1" applyAlignment="1" applyProtection="1">
      <alignment/>
      <protection/>
    </xf>
    <xf numFmtId="0" fontId="41" fillId="48" borderId="38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/>
      <protection/>
    </xf>
    <xf numFmtId="0" fontId="25" fillId="49" borderId="38" xfId="0" applyNumberFormat="1" applyFont="1" applyFill="1" applyBorder="1" applyAlignment="1" applyProtection="1">
      <alignment/>
      <protection/>
    </xf>
    <xf numFmtId="0" fontId="26" fillId="49" borderId="38" xfId="0" applyNumberFormat="1" applyFont="1" applyFill="1" applyBorder="1" applyAlignment="1" applyProtection="1">
      <alignment/>
      <protection/>
    </xf>
    <xf numFmtId="0" fontId="23" fillId="51" borderId="25" xfId="0" applyNumberFormat="1" applyFont="1" applyFill="1" applyBorder="1" applyAlignment="1" applyProtection="1">
      <alignment/>
      <protection/>
    </xf>
    <xf numFmtId="0" fontId="24" fillId="51" borderId="25" xfId="0" applyNumberFormat="1" applyFont="1" applyFill="1" applyBorder="1" applyAlignment="1" applyProtection="1">
      <alignment horizontal="center"/>
      <protection/>
    </xf>
    <xf numFmtId="0" fontId="26" fillId="51" borderId="38" xfId="0" applyNumberFormat="1" applyFont="1" applyFill="1" applyBorder="1" applyAlignment="1" applyProtection="1">
      <alignment horizontal="center"/>
      <protection/>
    </xf>
    <xf numFmtId="0" fontId="23" fillId="51" borderId="38" xfId="0" applyNumberFormat="1" applyFont="1" applyFill="1" applyBorder="1" applyAlignment="1" applyProtection="1">
      <alignment horizontal="left"/>
      <protection/>
    </xf>
    <xf numFmtId="2" fontId="23" fillId="51" borderId="38" xfId="0" applyNumberFormat="1" applyFont="1" applyFill="1" applyBorder="1" applyAlignment="1" applyProtection="1">
      <alignment/>
      <protection/>
    </xf>
    <xf numFmtId="0" fontId="25" fillId="51" borderId="38" xfId="0" applyNumberFormat="1" applyFont="1" applyFill="1" applyBorder="1" applyAlignment="1" applyProtection="1">
      <alignment/>
      <protection/>
    </xf>
    <xf numFmtId="0" fontId="26" fillId="51" borderId="38" xfId="0" applyNumberFormat="1" applyFont="1" applyFill="1" applyBorder="1" applyAlignment="1" applyProtection="1">
      <alignment horizontal="center" vertical="center" wrapText="1"/>
      <protection/>
    </xf>
    <xf numFmtId="1" fontId="22" fillId="47" borderId="38" xfId="0" applyNumberFormat="1" applyFont="1" applyFill="1" applyBorder="1" applyAlignment="1">
      <alignment horizontal="left" wrapText="1"/>
    </xf>
    <xf numFmtId="183" fontId="23" fillId="49" borderId="38" xfId="60" applyNumberFormat="1" applyFont="1" applyFill="1" applyBorder="1" applyAlignment="1" applyProtection="1">
      <alignment vertical="center"/>
      <protection/>
    </xf>
    <xf numFmtId="0" fontId="24" fillId="49" borderId="45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 horizontal="left" vertical="center"/>
      <protection/>
    </xf>
    <xf numFmtId="183" fontId="23" fillId="49" borderId="38" xfId="60" applyNumberFormat="1" applyFont="1" applyFill="1" applyBorder="1" applyAlignment="1" applyProtection="1">
      <alignment horizontal="right"/>
      <protection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1" fontId="23" fillId="49" borderId="46" xfId="60" applyNumberFormat="1" applyFont="1" applyFill="1" applyBorder="1" applyAlignment="1" applyProtection="1">
      <alignment/>
      <protection/>
    </xf>
    <xf numFmtId="0" fontId="23" fillId="48" borderId="38" xfId="0" applyNumberFormat="1" applyFont="1" applyFill="1" applyBorder="1" applyAlignment="1" applyProtection="1">
      <alignment horizontal="center"/>
      <protection/>
    </xf>
    <xf numFmtId="0" fontId="24" fillId="48" borderId="38" xfId="0" applyNumberFormat="1" applyFont="1" applyFill="1" applyBorder="1" applyAlignment="1" applyProtection="1">
      <alignment vertical="center" wrapText="1"/>
      <protection/>
    </xf>
    <xf numFmtId="3" fontId="24" fillId="48" borderId="38" xfId="0" applyNumberFormat="1" applyFont="1" applyFill="1" applyBorder="1" applyAlignment="1" applyProtection="1">
      <alignment/>
      <protection/>
    </xf>
    <xf numFmtId="0" fontId="24" fillId="48" borderId="38" xfId="0" applyNumberFormat="1" applyFont="1" applyFill="1" applyBorder="1" applyAlignment="1" applyProtection="1">
      <alignment horizontal="center"/>
      <protection/>
    </xf>
    <xf numFmtId="0" fontId="24" fillId="48" borderId="46" xfId="0" applyNumberFormat="1" applyFont="1" applyFill="1" applyBorder="1" applyAlignment="1" applyProtection="1">
      <alignment wrapText="1"/>
      <protection/>
    </xf>
    <xf numFmtId="0" fontId="24" fillId="48" borderId="38" xfId="0" applyNumberFormat="1" applyFont="1" applyFill="1" applyBorder="1" applyAlignment="1" applyProtection="1">
      <alignment horizontal="center" vertical="center"/>
      <protection/>
    </xf>
    <xf numFmtId="49" fontId="63" fillId="48" borderId="38" xfId="0" applyNumberFormat="1" applyFont="1" applyFill="1" applyBorder="1" applyAlignment="1" applyProtection="1">
      <alignment horizontal="left" vertical="center" wrapText="1" readingOrder="1"/>
      <protection/>
    </xf>
    <xf numFmtId="3" fontId="23" fillId="49" borderId="38" xfId="0" applyNumberFormat="1" applyFont="1" applyFill="1" applyBorder="1" applyAlignment="1" applyProtection="1">
      <alignment vertical="center"/>
      <protection/>
    </xf>
    <xf numFmtId="0" fontId="25" fillId="49" borderId="38" xfId="0" applyNumberFormat="1" applyFont="1" applyFill="1" applyBorder="1" applyAlignment="1" applyProtection="1">
      <alignment vertical="center"/>
      <protection/>
    </xf>
    <xf numFmtId="3" fontId="25" fillId="49" borderId="38" xfId="0" applyNumberFormat="1" applyFont="1" applyFill="1" applyBorder="1" applyAlignment="1" applyProtection="1">
      <alignment/>
      <protection/>
    </xf>
    <xf numFmtId="3" fontId="24" fillId="49" borderId="38" xfId="0" applyNumberFormat="1" applyFont="1" applyFill="1" applyBorder="1" applyAlignment="1" applyProtection="1">
      <alignment/>
      <protection/>
    </xf>
    <xf numFmtId="0" fontId="24" fillId="41" borderId="38" xfId="0" applyNumberFormat="1" applyFont="1" applyFill="1" applyBorder="1" applyAlignment="1" applyProtection="1">
      <alignment horizontal="center"/>
      <protection/>
    </xf>
    <xf numFmtId="0" fontId="42" fillId="41" borderId="46" xfId="0" applyNumberFormat="1" applyFont="1" applyFill="1" applyBorder="1" applyAlignment="1" applyProtection="1">
      <alignment wrapText="1"/>
      <protection/>
    </xf>
    <xf numFmtId="3" fontId="24" fillId="41" borderId="38" xfId="0" applyNumberFormat="1" applyFont="1" applyFill="1" applyBorder="1" applyAlignment="1" applyProtection="1">
      <alignment/>
      <protection/>
    </xf>
    <xf numFmtId="49" fontId="62" fillId="49" borderId="44" xfId="0" applyNumberFormat="1" applyFont="1" applyFill="1" applyBorder="1" applyAlignment="1" applyProtection="1">
      <alignment horizontal="left" vertical="center" wrapText="1" readingOrder="1"/>
      <protection/>
    </xf>
    <xf numFmtId="3" fontId="23" fillId="49" borderId="44" xfId="0" applyNumberFormat="1" applyFont="1" applyFill="1" applyBorder="1" applyAlignment="1" applyProtection="1">
      <alignment/>
      <protection/>
    </xf>
    <xf numFmtId="0" fontId="23" fillId="49" borderId="38" xfId="0" applyNumberFormat="1" applyFont="1" applyFill="1" applyBorder="1" applyAlignment="1" applyProtection="1">
      <alignment wrapText="1"/>
      <protection/>
    </xf>
    <xf numFmtId="2" fontId="62" fillId="49" borderId="38" xfId="0" applyNumberFormat="1" applyFont="1" applyFill="1" applyBorder="1" applyAlignment="1" applyProtection="1">
      <alignment horizontal="right" vertical="center" wrapText="1" readingOrder="1"/>
      <protection/>
    </xf>
    <xf numFmtId="0" fontId="23" fillId="51" borderId="38" xfId="0" applyNumberFormat="1" applyFont="1" applyFill="1" applyBorder="1" applyAlignment="1" applyProtection="1">
      <alignment wrapText="1"/>
      <protection/>
    </xf>
    <xf numFmtId="3" fontId="62" fillId="51" borderId="38" xfId="0" applyNumberFormat="1" applyFont="1" applyFill="1" applyBorder="1" applyAlignment="1" applyProtection="1">
      <alignment horizontal="right" vertical="center" wrapText="1" readingOrder="1"/>
      <protection/>
    </xf>
    <xf numFmtId="183" fontId="23" fillId="51" borderId="38" xfId="60" applyNumberFormat="1" applyFont="1" applyFill="1" applyBorder="1" applyAlignment="1" applyProtection="1">
      <alignment/>
      <protection/>
    </xf>
    <xf numFmtId="3" fontId="23" fillId="51" borderId="44" xfId="0" applyNumberFormat="1" applyFont="1" applyFill="1" applyBorder="1" applyAlignment="1" applyProtection="1">
      <alignment/>
      <protection/>
    </xf>
    <xf numFmtId="3" fontId="24" fillId="51" borderId="44" xfId="0" applyNumberFormat="1" applyFont="1" applyFill="1" applyBorder="1" applyAlignment="1" applyProtection="1">
      <alignment/>
      <protection/>
    </xf>
    <xf numFmtId="3" fontId="62" fillId="49" borderId="46" xfId="0" applyNumberFormat="1" applyFont="1" applyFill="1" applyBorder="1" applyAlignment="1" applyProtection="1">
      <alignment horizontal="right" vertical="center" wrapText="1" readingOrder="1"/>
      <protection/>
    </xf>
    <xf numFmtId="1" fontId="62" fillId="49" borderId="0" xfId="0" applyNumberFormat="1" applyFont="1" applyFill="1" applyBorder="1" applyAlignment="1" applyProtection="1">
      <alignment horizontal="right" vertical="center" wrapText="1" readingOrder="1"/>
      <protection/>
    </xf>
    <xf numFmtId="0" fontId="26" fillId="49" borderId="38" xfId="0" applyNumberFormat="1" applyFont="1" applyFill="1" applyBorder="1" applyAlignment="1" applyProtection="1">
      <alignment vertical="center"/>
      <protection/>
    </xf>
    <xf numFmtId="183" fontId="62" fillId="49" borderId="45" xfId="60" applyNumberFormat="1" applyFont="1" applyFill="1" applyBorder="1" applyAlignment="1" applyProtection="1">
      <alignment horizontal="right" vertical="center" wrapText="1" readingOrder="1"/>
      <protection/>
    </xf>
    <xf numFmtId="3" fontId="24" fillId="0" borderId="38" xfId="0" applyNumberFormat="1" applyFont="1" applyFill="1" applyBorder="1" applyAlignment="1" applyProtection="1">
      <alignment vertical="center"/>
      <protection/>
    </xf>
    <xf numFmtId="3" fontId="24" fillId="51" borderId="38" xfId="0" applyNumberFormat="1" applyFont="1" applyFill="1" applyBorder="1" applyAlignment="1" applyProtection="1">
      <alignment/>
      <protection/>
    </xf>
    <xf numFmtId="165" fontId="23" fillId="49" borderId="45" xfId="60" applyFont="1" applyFill="1" applyBorder="1" applyAlignment="1" applyProtection="1">
      <alignment/>
      <protection/>
    </xf>
    <xf numFmtId="49" fontId="62" fillId="50" borderId="44" xfId="0" applyNumberFormat="1" applyFont="1" applyFill="1" applyBorder="1" applyAlignment="1" applyProtection="1">
      <alignment horizontal="left" vertical="center" wrapText="1" readingOrder="1"/>
      <protection/>
    </xf>
    <xf numFmtId="4" fontId="62" fillId="49" borderId="44" xfId="0" applyNumberFormat="1" applyFont="1" applyFill="1" applyBorder="1" applyAlignment="1" applyProtection="1">
      <alignment horizontal="right" vertical="center" wrapText="1" readingOrder="1"/>
      <protection/>
    </xf>
    <xf numFmtId="2" fontId="62" fillId="49" borderId="0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4" xfId="0" applyNumberFormat="1" applyFont="1" applyFill="1" applyBorder="1" applyAlignment="1" applyProtection="1">
      <alignment/>
      <protection/>
    </xf>
    <xf numFmtId="183" fontId="24" fillId="0" borderId="38" xfId="60" applyNumberFormat="1" applyFont="1" applyFill="1" applyBorder="1" applyAlignment="1" applyProtection="1">
      <alignment vertical="center"/>
      <protection/>
    </xf>
    <xf numFmtId="183" fontId="25" fillId="49" borderId="38" xfId="60" applyNumberFormat="1" applyFont="1" applyFill="1" applyBorder="1" applyAlignment="1" applyProtection="1">
      <alignment/>
      <protection/>
    </xf>
    <xf numFmtId="183" fontId="23" fillId="49" borderId="44" xfId="60" applyNumberFormat="1" applyFont="1" applyFill="1" applyBorder="1" applyAlignment="1" applyProtection="1">
      <alignment/>
      <protection/>
    </xf>
    <xf numFmtId="183" fontId="25" fillId="49" borderId="44" xfId="60" applyNumberFormat="1" applyFont="1" applyFill="1" applyBorder="1" applyAlignment="1" applyProtection="1">
      <alignment/>
      <protection/>
    </xf>
    <xf numFmtId="3" fontId="23" fillId="49" borderId="38" xfId="0" applyNumberFormat="1" applyFont="1" applyFill="1" applyBorder="1" applyAlignment="1" applyProtection="1">
      <alignment horizontal="right" vertical="center"/>
      <protection/>
    </xf>
    <xf numFmtId="3" fontId="23" fillId="49" borderId="38" xfId="60" applyNumberFormat="1" applyFont="1" applyFill="1" applyBorder="1" applyAlignment="1" applyProtection="1">
      <alignment horizontal="right" vertical="center"/>
      <protection/>
    </xf>
    <xf numFmtId="183" fontId="23" fillId="49" borderId="38" xfId="60" applyNumberFormat="1" applyFont="1" applyFill="1" applyBorder="1" applyAlignment="1" applyProtection="1">
      <alignment horizontal="right" vertical="center"/>
      <protection/>
    </xf>
    <xf numFmtId="0" fontId="23" fillId="49" borderId="38" xfId="0" applyNumberFormat="1" applyFont="1" applyFill="1" applyBorder="1" applyAlignment="1" applyProtection="1">
      <alignment horizontal="right" vertical="center"/>
      <protection/>
    </xf>
    <xf numFmtId="0" fontId="25" fillId="49" borderId="38" xfId="0" applyNumberFormat="1" applyFont="1" applyFill="1" applyBorder="1" applyAlignment="1" applyProtection="1">
      <alignment horizontal="right" vertical="center"/>
      <protection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7" fillId="0" borderId="46" xfId="0" applyNumberFormat="1" applyFont="1" applyFill="1" applyBorder="1" applyAlignment="1" applyProtection="1" quotePrefix="1">
      <alignment horizontal="left"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7" fillId="0" borderId="46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37" xfId="0" applyFont="1" applyBorder="1" applyAlignment="1" quotePrefix="1">
      <alignment horizontal="left" wrapText="1"/>
    </xf>
    <xf numFmtId="0" fontId="37" fillId="0" borderId="36" xfId="0" applyFont="1" applyBorder="1" applyAlignment="1" quotePrefix="1">
      <alignment horizontal="left" wrapText="1"/>
    </xf>
    <xf numFmtId="0" fontId="37" fillId="0" borderId="46" xfId="0" applyFont="1" applyBorder="1" applyAlignment="1" quotePrefix="1">
      <alignment horizontal="left" wrapText="1"/>
    </xf>
    <xf numFmtId="0" fontId="37" fillId="0" borderId="37" xfId="0" applyFont="1" applyBorder="1" applyAlignment="1" quotePrefix="1">
      <alignment horizontal="left"/>
    </xf>
    <xf numFmtId="0" fontId="37" fillId="0" borderId="36" xfId="0" applyFont="1" applyBorder="1" applyAlignment="1" quotePrefix="1">
      <alignment horizontal="left"/>
    </xf>
    <xf numFmtId="0" fontId="37" fillId="0" borderId="46" xfId="0" applyFont="1" applyBorder="1" applyAlignment="1" quotePrefix="1">
      <alignment horizontal="left"/>
    </xf>
    <xf numFmtId="0" fontId="27" fillId="0" borderId="36" xfId="0" applyNumberFormat="1" applyFont="1" applyFill="1" applyBorder="1" applyAlignment="1" applyProtection="1">
      <alignment horizontal="center" vertical="center" wrapText="1"/>
      <protection/>
    </xf>
    <xf numFmtId="0" fontId="39" fillId="0" borderId="37" xfId="0" applyNumberFormat="1" applyFont="1" applyFill="1" applyBorder="1" applyAlignment="1" applyProtection="1">
      <alignment horizontal="left" wrapText="1"/>
      <protection/>
    </xf>
    <xf numFmtId="0" fontId="39" fillId="0" borderId="36" xfId="0" applyNumberFormat="1" applyFont="1" applyFill="1" applyBorder="1" applyAlignment="1" applyProtection="1">
      <alignment horizontal="left" wrapText="1"/>
      <protection/>
    </xf>
    <xf numFmtId="0" fontId="39" fillId="0" borderId="46" xfId="0" applyNumberFormat="1" applyFont="1" applyFill="1" applyBorder="1" applyAlignment="1" applyProtection="1">
      <alignment horizontal="left" wrapText="1"/>
      <protection/>
    </xf>
    <xf numFmtId="0" fontId="27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51" xfId="0" applyNumberFormat="1" applyFont="1" applyFill="1" applyBorder="1" applyAlignment="1" applyProtection="1" quotePrefix="1">
      <alignment horizontal="left" wrapText="1"/>
      <protection/>
    </xf>
    <xf numFmtId="0" fontId="33" fillId="0" borderId="51" xfId="0" applyNumberFormat="1" applyFont="1" applyFill="1" applyBorder="1" applyAlignment="1" applyProtection="1">
      <alignment wrapText="1"/>
      <protection/>
    </xf>
    <xf numFmtId="0" fontId="35" fillId="0" borderId="35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6675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6675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62675"/>
          <a:ext cx="10477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62675"/>
          <a:ext cx="10477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72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72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8">
      <selection activeCell="H28" sqref="H2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8" customWidth="1"/>
    <col min="5" max="5" width="19.140625" style="9" customWidth="1"/>
    <col min="6" max="6" width="17.00390625" style="9" customWidth="1"/>
    <col min="7" max="7" width="14.421875" style="9" customWidth="1"/>
    <col min="8" max="8" width="15.7109375" style="9" customWidth="1"/>
    <col min="9" max="10" width="12.00390625" style="9" customWidth="1"/>
    <col min="11" max="16384" width="11.421875" style="9" customWidth="1"/>
  </cols>
  <sheetData>
    <row r="1" spans="1:10" ht="48" customHeight="1">
      <c r="A1" s="289" t="s">
        <v>297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s="67" customFormat="1" ht="26.25" customHeight="1">
      <c r="A2" s="289" t="s">
        <v>37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0.7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</row>
    <row r="4" spans="1:5" ht="9" customHeight="1" hidden="1">
      <c r="A4" s="68"/>
      <c r="B4" s="69"/>
      <c r="C4" s="69"/>
      <c r="D4" s="69"/>
      <c r="E4" s="69"/>
    </row>
    <row r="5" spans="1:10" ht="51" customHeight="1">
      <c r="A5" s="70"/>
      <c r="B5" s="71"/>
      <c r="C5" s="71"/>
      <c r="D5" s="72"/>
      <c r="E5" s="73"/>
      <c r="F5" s="224" t="s">
        <v>248</v>
      </c>
      <c r="G5" s="224" t="s">
        <v>249</v>
      </c>
      <c r="H5" s="224" t="s">
        <v>274</v>
      </c>
      <c r="I5" s="224"/>
      <c r="J5" s="224"/>
    </row>
    <row r="6" spans="1:10" ht="27.75" customHeight="1">
      <c r="A6" s="286" t="s">
        <v>38</v>
      </c>
      <c r="B6" s="287"/>
      <c r="C6" s="287"/>
      <c r="D6" s="287"/>
      <c r="E6" s="288"/>
      <c r="F6" s="101">
        <v>2356997</v>
      </c>
      <c r="G6" s="101">
        <v>2973185</v>
      </c>
      <c r="H6" s="74">
        <v>3169173</v>
      </c>
      <c r="I6" s="101"/>
      <c r="J6" s="74"/>
    </row>
    <row r="7" spans="1:10" ht="22.5" customHeight="1">
      <c r="A7" s="286" t="s">
        <v>0</v>
      </c>
      <c r="B7" s="287"/>
      <c r="C7" s="287"/>
      <c r="D7" s="287"/>
      <c r="E7" s="288"/>
      <c r="F7" s="101">
        <v>2356997</v>
      </c>
      <c r="G7" s="101">
        <v>2973185</v>
      </c>
      <c r="H7" s="74">
        <v>3169173</v>
      </c>
      <c r="I7" s="74"/>
      <c r="J7" s="74"/>
    </row>
    <row r="8" spans="1:10" ht="33" customHeight="1">
      <c r="A8" s="290" t="s">
        <v>246</v>
      </c>
      <c r="B8" s="291"/>
      <c r="C8" s="291"/>
      <c r="D8" s="291"/>
      <c r="E8" s="292"/>
      <c r="F8" s="74">
        <v>0</v>
      </c>
      <c r="G8" s="74"/>
      <c r="H8" s="96">
        <v>0</v>
      </c>
      <c r="I8" s="74"/>
      <c r="J8" s="96"/>
    </row>
    <row r="9" spans="1:10" ht="22.5" customHeight="1">
      <c r="A9" s="102" t="s">
        <v>39</v>
      </c>
      <c r="B9" s="103"/>
      <c r="C9" s="103"/>
      <c r="D9" s="103"/>
      <c r="E9" s="103"/>
      <c r="F9" s="74">
        <v>2356997</v>
      </c>
      <c r="G9" s="74">
        <v>3095265</v>
      </c>
      <c r="H9" s="74">
        <v>3291253</v>
      </c>
      <c r="I9" s="74"/>
      <c r="J9" s="74"/>
    </row>
    <row r="10" spans="1:10" ht="22.5" customHeight="1">
      <c r="A10" s="283" t="s">
        <v>1</v>
      </c>
      <c r="B10" s="284"/>
      <c r="C10" s="284"/>
      <c r="D10" s="284"/>
      <c r="E10" s="285"/>
      <c r="F10" s="75">
        <v>2356997</v>
      </c>
      <c r="G10" s="75">
        <v>2982450</v>
      </c>
      <c r="H10" s="75">
        <v>3078502</v>
      </c>
      <c r="I10" s="75"/>
      <c r="J10" s="75"/>
    </row>
    <row r="11" spans="1:10" ht="22.5" customHeight="1">
      <c r="A11" s="293" t="s">
        <v>2</v>
      </c>
      <c r="B11" s="294"/>
      <c r="C11" s="294"/>
      <c r="D11" s="294"/>
      <c r="E11" s="295"/>
      <c r="F11" s="75">
        <v>0</v>
      </c>
      <c r="G11" s="75">
        <v>112815</v>
      </c>
      <c r="H11" s="101">
        <v>212751</v>
      </c>
      <c r="I11" s="75"/>
      <c r="J11" s="97"/>
    </row>
    <row r="12" spans="1:10" ht="22.5" customHeight="1">
      <c r="A12" s="283" t="s">
        <v>3</v>
      </c>
      <c r="B12" s="284"/>
      <c r="C12" s="284"/>
      <c r="D12" s="284"/>
      <c r="E12" s="285"/>
      <c r="F12" s="97">
        <f>+F6-F9</f>
        <v>0</v>
      </c>
      <c r="G12" s="75">
        <f>+G6-G9</f>
        <v>-122080</v>
      </c>
      <c r="H12" s="75">
        <f>+H6-H9</f>
        <v>-122080</v>
      </c>
      <c r="I12" s="75">
        <f>+I6-I9</f>
        <v>0</v>
      </c>
      <c r="J12" s="97">
        <f>+J6-J9</f>
        <v>0</v>
      </c>
    </row>
    <row r="13" spans="1:10" ht="13.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54.75" customHeight="1">
      <c r="A14" s="70"/>
      <c r="B14" s="71"/>
      <c r="C14" s="71"/>
      <c r="D14" s="72"/>
      <c r="E14" s="73"/>
      <c r="F14" s="224" t="s">
        <v>248</v>
      </c>
      <c r="G14" s="224" t="s">
        <v>249</v>
      </c>
      <c r="H14" s="224"/>
      <c r="I14" s="224"/>
      <c r="J14" s="224"/>
    </row>
    <row r="15" spans="1:10" ht="28.5" customHeight="1">
      <c r="A15" s="297" t="s">
        <v>4</v>
      </c>
      <c r="B15" s="298"/>
      <c r="C15" s="298"/>
      <c r="D15" s="298"/>
      <c r="E15" s="299"/>
      <c r="F15" s="98">
        <v>0</v>
      </c>
      <c r="G15" s="100">
        <v>122080</v>
      </c>
      <c r="H15" s="100">
        <v>122080</v>
      </c>
      <c r="I15" s="100">
        <v>0</v>
      </c>
      <c r="J15" s="97">
        <v>0</v>
      </c>
    </row>
    <row r="16" spans="1:10" s="62" customFormat="1" ht="10.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s="62" customFormat="1" ht="55.5" customHeight="1">
      <c r="A17" s="70"/>
      <c r="B17" s="71"/>
      <c r="C17" s="71"/>
      <c r="D17" s="72"/>
      <c r="E17" s="73"/>
      <c r="F17" s="224" t="s">
        <v>248</v>
      </c>
      <c r="G17" s="224" t="s">
        <v>249</v>
      </c>
      <c r="H17" s="224" t="s">
        <v>274</v>
      </c>
      <c r="I17" s="224"/>
      <c r="J17" s="224"/>
    </row>
    <row r="18" spans="1:10" s="62" customFormat="1" ht="41.25" customHeight="1">
      <c r="A18" s="286" t="s">
        <v>5</v>
      </c>
      <c r="B18" s="287"/>
      <c r="C18" s="287"/>
      <c r="D18" s="287"/>
      <c r="E18" s="288"/>
      <c r="F18" s="74">
        <v>0</v>
      </c>
      <c r="G18" s="74"/>
      <c r="H18" s="96"/>
      <c r="I18" s="96"/>
      <c r="J18" s="96"/>
    </row>
    <row r="19" spans="1:10" s="62" customFormat="1" ht="33" customHeight="1">
      <c r="A19" s="286" t="s">
        <v>6</v>
      </c>
      <c r="B19" s="287"/>
      <c r="C19" s="287"/>
      <c r="D19" s="287"/>
      <c r="E19" s="288"/>
      <c r="F19" s="74">
        <v>0</v>
      </c>
      <c r="G19" s="74"/>
      <c r="H19" s="96"/>
      <c r="I19" s="96"/>
      <c r="J19" s="96"/>
    </row>
    <row r="20" spans="1:10" s="62" customFormat="1" ht="22.5" customHeight="1">
      <c r="A20" s="283" t="s">
        <v>7</v>
      </c>
      <c r="B20" s="284"/>
      <c r="C20" s="284"/>
      <c r="D20" s="284"/>
      <c r="E20" s="285"/>
      <c r="F20" s="74">
        <v>2356997</v>
      </c>
      <c r="G20" s="74">
        <v>2973185</v>
      </c>
      <c r="H20" s="74">
        <v>3169173</v>
      </c>
      <c r="I20" s="74"/>
      <c r="J20" s="74"/>
    </row>
    <row r="21" spans="1:10" s="62" customFormat="1" ht="3" customHeight="1">
      <c r="A21" s="104"/>
      <c r="B21" s="105"/>
      <c r="C21" s="106"/>
      <c r="D21" s="107"/>
      <c r="E21" s="105"/>
      <c r="F21" s="76"/>
      <c r="G21" s="76"/>
      <c r="H21" s="76"/>
      <c r="I21" s="76"/>
      <c r="J21" s="76"/>
    </row>
    <row r="22" spans="1:10" s="62" customFormat="1" ht="30" customHeight="1">
      <c r="A22" s="283" t="s">
        <v>8</v>
      </c>
      <c r="B22" s="284"/>
      <c r="C22" s="284"/>
      <c r="D22" s="284"/>
      <c r="E22" s="285"/>
      <c r="F22" s="74">
        <v>2356997</v>
      </c>
      <c r="G22" s="74">
        <v>3095265</v>
      </c>
      <c r="H22" s="74">
        <v>3291253</v>
      </c>
      <c r="I22" s="74">
        <f>SUM(I12,I15,I20)</f>
        <v>0</v>
      </c>
      <c r="J22" s="74">
        <f>SUM(J12,J15,J20)</f>
        <v>0</v>
      </c>
    </row>
    <row r="23" spans="1:5" s="62" customFormat="1" ht="18" customHeight="1">
      <c r="A23" s="77"/>
      <c r="B23" s="69"/>
      <c r="C23" s="69"/>
      <c r="D23" s="69"/>
      <c r="E23" s="69"/>
    </row>
    <row r="26" ht="17.25" customHeight="1">
      <c r="D26" s="9"/>
    </row>
    <row r="27" ht="17.25" customHeight="1">
      <c r="D27" s="9"/>
    </row>
    <row r="28" ht="12.75">
      <c r="D28" s="9"/>
    </row>
    <row r="29" ht="12.75">
      <c r="D29" s="9"/>
    </row>
    <row r="30" ht="12.75">
      <c r="D30" s="9"/>
    </row>
    <row r="31" ht="13.5" customHeight="1">
      <c r="D31" s="9"/>
    </row>
    <row r="32" ht="13.5" customHeight="1">
      <c r="D32" s="9"/>
    </row>
    <row r="33" ht="12.75">
      <c r="D33" s="9"/>
    </row>
    <row r="34" ht="12.75">
      <c r="D34" s="9"/>
    </row>
    <row r="35" ht="13.5" customHeight="1">
      <c r="D35" s="9"/>
    </row>
    <row r="36" ht="12.75">
      <c r="D36" s="9"/>
    </row>
    <row r="37" ht="13.5" customHeight="1">
      <c r="D37" s="9"/>
    </row>
    <row r="38" ht="12.75">
      <c r="D38" s="9"/>
    </row>
    <row r="39" ht="12.75">
      <c r="D39" s="9"/>
    </row>
    <row r="40" ht="13.5" customHeight="1">
      <c r="D40" s="9"/>
    </row>
    <row r="41" ht="12.75">
      <c r="D41" s="9"/>
    </row>
    <row r="42" ht="12.75">
      <c r="D42" s="9"/>
    </row>
    <row r="43" ht="13.5" customHeight="1">
      <c r="D43" s="9"/>
    </row>
    <row r="44" ht="13.5" customHeight="1">
      <c r="D44" s="9"/>
    </row>
    <row r="45" ht="13.5" customHeight="1">
      <c r="D45" s="9"/>
    </row>
    <row r="46" ht="12.75">
      <c r="D46" s="9"/>
    </row>
    <row r="47" ht="13.5" customHeight="1">
      <c r="D47" s="9"/>
    </row>
    <row r="48" ht="12.75">
      <c r="D48" s="9"/>
    </row>
  </sheetData>
  <sheetProtection/>
  <mergeCells count="16">
    <mergeCell ref="A13:J13"/>
    <mergeCell ref="A22:E22"/>
    <mergeCell ref="A18:E18"/>
    <mergeCell ref="A19:E19"/>
    <mergeCell ref="A20:E20"/>
    <mergeCell ref="A15:E15"/>
    <mergeCell ref="A16:J16"/>
    <mergeCell ref="A12:E12"/>
    <mergeCell ref="A7:E7"/>
    <mergeCell ref="A1:J1"/>
    <mergeCell ref="A2:J2"/>
    <mergeCell ref="A3:J3"/>
    <mergeCell ref="A8:E8"/>
    <mergeCell ref="A10:E10"/>
    <mergeCell ref="A11:E11"/>
    <mergeCell ref="A6:E6"/>
  </mergeCells>
  <printOptions verticalCentered="1"/>
  <pageMargins left="0.25" right="0.25" top="0.75" bottom="0.75" header="0.3" footer="0.3"/>
  <pageSetup fitToWidth="0" fitToHeight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3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89" t="s">
        <v>272</v>
      </c>
      <c r="B1" s="289"/>
      <c r="C1" s="289"/>
      <c r="D1" s="289"/>
      <c r="E1" s="289"/>
      <c r="F1" s="289"/>
      <c r="G1" s="289"/>
      <c r="H1" s="289"/>
    </row>
    <row r="2" spans="3:5" ht="13.5" customHeight="1">
      <c r="C2" s="37"/>
      <c r="D2" s="39"/>
      <c r="E2" s="40"/>
    </row>
    <row r="3" spans="1:8" ht="13.5" customHeight="1" thickBot="1">
      <c r="A3" s="14"/>
      <c r="B3" s="1"/>
      <c r="C3" s="1"/>
      <c r="D3" s="1"/>
      <c r="E3" s="1"/>
      <c r="F3" s="1"/>
      <c r="G3" s="1"/>
      <c r="H3" s="99" t="s">
        <v>245</v>
      </c>
    </row>
    <row r="4" spans="1:8" ht="28.5" customHeight="1" thickBot="1">
      <c r="A4" s="82" t="s">
        <v>9</v>
      </c>
      <c r="B4" s="303" t="s">
        <v>275</v>
      </c>
      <c r="C4" s="304"/>
      <c r="D4" s="304"/>
      <c r="E4" s="304"/>
      <c r="F4" s="304"/>
      <c r="G4" s="304"/>
      <c r="H4" s="305"/>
    </row>
    <row r="5" spans="1:8" ht="114" customHeight="1" thickBot="1">
      <c r="A5" s="85" t="s">
        <v>10</v>
      </c>
      <c r="B5" s="16" t="s">
        <v>41</v>
      </c>
      <c r="C5" s="17" t="s">
        <v>42</v>
      </c>
      <c r="D5" s="17" t="s">
        <v>43</v>
      </c>
      <c r="E5" s="17" t="s">
        <v>44</v>
      </c>
      <c r="F5" s="17" t="s">
        <v>45</v>
      </c>
      <c r="G5" s="17" t="s">
        <v>46</v>
      </c>
      <c r="H5" s="18" t="s">
        <v>47</v>
      </c>
    </row>
    <row r="6" spans="1:8" ht="13.5" customHeight="1" thickBot="1">
      <c r="A6" s="225"/>
      <c r="B6" s="86">
        <v>11</v>
      </c>
      <c r="C6" s="87">
        <v>25</v>
      </c>
      <c r="D6" s="87">
        <v>55</v>
      </c>
      <c r="E6" s="87">
        <v>55</v>
      </c>
      <c r="F6" s="87">
        <v>55</v>
      </c>
      <c r="G6" s="88">
        <v>55</v>
      </c>
      <c r="H6" s="89">
        <v>55</v>
      </c>
    </row>
    <row r="7" spans="1:8" ht="13.5" customHeight="1">
      <c r="A7" s="23">
        <v>63112</v>
      </c>
      <c r="B7" s="3"/>
      <c r="C7" s="4"/>
      <c r="D7" s="5"/>
      <c r="E7" s="92">
        <v>27949</v>
      </c>
      <c r="F7" s="6"/>
      <c r="G7" s="7"/>
      <c r="H7" s="8"/>
    </row>
    <row r="8" spans="1:8" ht="13.5" customHeight="1">
      <c r="A8" s="23">
        <v>63414</v>
      </c>
      <c r="B8" s="230"/>
      <c r="C8" s="20"/>
      <c r="D8" s="231"/>
      <c r="E8" s="232">
        <v>10231</v>
      </c>
      <c r="F8" s="233"/>
      <c r="G8" s="234"/>
      <c r="H8" s="235"/>
    </row>
    <row r="9" spans="1:8" ht="13.5" customHeight="1">
      <c r="A9" s="23">
        <v>63612</v>
      </c>
      <c r="B9" s="19"/>
      <c r="C9" s="20"/>
      <c r="D9" s="20"/>
      <c r="E9" s="93">
        <v>580891</v>
      </c>
      <c r="F9" s="20"/>
      <c r="G9" s="21"/>
      <c r="H9" s="22"/>
    </row>
    <row r="10" spans="1:8" ht="12.75" customHeight="1">
      <c r="A10" s="23">
        <v>63613</v>
      </c>
      <c r="B10" s="19"/>
      <c r="C10" s="20"/>
      <c r="D10" s="20"/>
      <c r="E10" s="93">
        <v>53089</v>
      </c>
      <c r="F10" s="20"/>
      <c r="G10" s="21"/>
      <c r="H10" s="22"/>
    </row>
    <row r="11" spans="1:8" ht="12.75" customHeight="1">
      <c r="A11" s="23">
        <v>64132</v>
      </c>
      <c r="B11" s="19"/>
      <c r="C11" s="20">
        <v>3</v>
      </c>
      <c r="D11" s="20"/>
      <c r="E11" s="93"/>
      <c r="F11" s="20"/>
      <c r="G11" s="21"/>
      <c r="H11" s="22"/>
    </row>
    <row r="12" spans="1:8" ht="13.5" customHeight="1">
      <c r="A12" s="23">
        <v>64225</v>
      </c>
      <c r="B12" s="19"/>
      <c r="C12" s="20">
        <v>73361</v>
      </c>
      <c r="D12" s="20"/>
      <c r="E12" s="93"/>
      <c r="F12" s="20"/>
      <c r="G12" s="21"/>
      <c r="H12" s="22"/>
    </row>
    <row r="13" spans="1:8" ht="13.5" customHeight="1">
      <c r="A13" s="23">
        <v>65264</v>
      </c>
      <c r="B13" s="19"/>
      <c r="C13" s="20">
        <v>268372</v>
      </c>
      <c r="D13" s="20"/>
      <c r="E13" s="93"/>
      <c r="F13" s="20"/>
      <c r="G13" s="21"/>
      <c r="H13" s="22"/>
    </row>
    <row r="14" spans="1:8" ht="13.5" customHeight="1">
      <c r="A14" s="23">
        <v>66141</v>
      </c>
      <c r="B14" s="19"/>
      <c r="C14" s="20">
        <v>3701</v>
      </c>
      <c r="D14" s="20"/>
      <c r="E14" s="93"/>
      <c r="F14" s="20"/>
      <c r="G14" s="21"/>
      <c r="H14" s="22"/>
    </row>
    <row r="15" spans="1:8" ht="13.5" customHeight="1">
      <c r="A15" s="23">
        <v>66151</v>
      </c>
      <c r="B15" s="19"/>
      <c r="C15" s="20">
        <v>243940</v>
      </c>
      <c r="D15" s="20"/>
      <c r="E15" s="93"/>
      <c r="F15" s="20"/>
      <c r="G15" s="21"/>
      <c r="H15" s="22"/>
    </row>
    <row r="16" spans="1:8" ht="13.5" customHeight="1">
      <c r="A16" s="23">
        <v>66312</v>
      </c>
      <c r="B16" s="19"/>
      <c r="C16" s="20"/>
      <c r="D16" s="20"/>
      <c r="E16" s="93">
        <v>72816</v>
      </c>
      <c r="F16" s="20"/>
      <c r="G16" s="21"/>
      <c r="H16" s="22"/>
    </row>
    <row r="17" spans="1:8" ht="13.5" customHeight="1">
      <c r="A17" s="23">
        <v>66313</v>
      </c>
      <c r="B17" s="19"/>
      <c r="C17" s="20"/>
      <c r="D17" s="20"/>
      <c r="E17" s="93">
        <v>35500</v>
      </c>
      <c r="F17" s="20"/>
      <c r="G17" s="21"/>
      <c r="H17" s="22"/>
    </row>
    <row r="18" spans="1:8" ht="13.5" customHeight="1">
      <c r="A18" s="23">
        <v>66314</v>
      </c>
      <c r="B18" s="19"/>
      <c r="C18" s="20"/>
      <c r="D18" s="20"/>
      <c r="E18" s="93"/>
      <c r="F18" s="20"/>
      <c r="G18" s="21"/>
      <c r="H18" s="22"/>
    </row>
    <row r="19" spans="1:8" ht="13.5" customHeight="1">
      <c r="A19" s="23">
        <v>67111</v>
      </c>
      <c r="B19" s="19">
        <v>1799315</v>
      </c>
      <c r="C19" s="20"/>
      <c r="D19" s="20"/>
      <c r="E19" s="93"/>
      <c r="F19" s="20"/>
      <c r="G19" s="21"/>
      <c r="H19" s="22"/>
    </row>
    <row r="20" spans="1:8" ht="13.5" customHeight="1" thickBot="1">
      <c r="A20" s="91">
        <v>68311</v>
      </c>
      <c r="B20" s="26"/>
      <c r="C20" s="27">
        <v>5</v>
      </c>
      <c r="D20" s="27"/>
      <c r="E20" s="94"/>
      <c r="F20" s="27"/>
      <c r="G20" s="28"/>
      <c r="H20" s="22"/>
    </row>
    <row r="21" spans="1:8" ht="13.5" customHeight="1" thickBot="1">
      <c r="A21" s="91"/>
      <c r="B21" s="280"/>
      <c r="C21" s="280"/>
      <c r="D21" s="280"/>
      <c r="E21" s="281"/>
      <c r="F21" s="280"/>
      <c r="G21" s="280"/>
      <c r="H21" s="282"/>
    </row>
    <row r="22" spans="1:8" ht="30" customHeight="1" thickBot="1">
      <c r="A22" s="30" t="s">
        <v>17</v>
      </c>
      <c r="B22" s="31">
        <f aca="true" t="shared" si="0" ref="B22:H22">SUM(B7:B20)</f>
        <v>1799315</v>
      </c>
      <c r="C22" s="31">
        <f t="shared" si="0"/>
        <v>589382</v>
      </c>
      <c r="D22" s="31">
        <f t="shared" si="0"/>
        <v>0</v>
      </c>
      <c r="E22" s="31">
        <f t="shared" si="0"/>
        <v>780476</v>
      </c>
      <c r="F22" s="31">
        <f t="shared" si="0"/>
        <v>0</v>
      </c>
      <c r="G22" s="31">
        <f t="shared" si="0"/>
        <v>0</v>
      </c>
      <c r="H22" s="32">
        <f t="shared" si="0"/>
        <v>0</v>
      </c>
    </row>
    <row r="23" spans="1:8" ht="32.25" customHeight="1" thickBot="1">
      <c r="A23" s="30" t="s">
        <v>247</v>
      </c>
      <c r="B23" s="306">
        <f>B22+C22+D22+E22+F22+G22+H22</f>
        <v>3169173</v>
      </c>
      <c r="C23" s="307"/>
      <c r="D23" s="307"/>
      <c r="E23" s="307"/>
      <c r="F23" s="307"/>
      <c r="G23" s="307"/>
      <c r="H23" s="308"/>
    </row>
    <row r="24" spans="1:8" ht="13.5" customHeight="1" thickBot="1">
      <c r="A24" s="11"/>
      <c r="B24" s="11"/>
      <c r="C24" s="11"/>
      <c r="D24" s="12"/>
      <c r="E24" s="33"/>
      <c r="H24" s="15"/>
    </row>
    <row r="25" spans="1:8" ht="36" customHeight="1" thickBot="1">
      <c r="A25" s="83" t="s">
        <v>9</v>
      </c>
      <c r="B25" s="303" t="s">
        <v>231</v>
      </c>
      <c r="C25" s="304"/>
      <c r="D25" s="304"/>
      <c r="E25" s="304"/>
      <c r="F25" s="304"/>
      <c r="G25" s="304"/>
      <c r="H25" s="305"/>
    </row>
    <row r="26" spans="1:8" ht="75.75" customHeight="1" thickBot="1">
      <c r="A26" s="84" t="s">
        <v>10</v>
      </c>
      <c r="B26" s="16" t="s">
        <v>11</v>
      </c>
      <c r="C26" s="17" t="s">
        <v>12</v>
      </c>
      <c r="D26" s="17" t="s">
        <v>13</v>
      </c>
      <c r="E26" s="17" t="s">
        <v>14</v>
      </c>
      <c r="F26" s="17" t="s">
        <v>15</v>
      </c>
      <c r="G26" s="17" t="s">
        <v>40</v>
      </c>
      <c r="H26" s="18" t="s">
        <v>16</v>
      </c>
    </row>
    <row r="27" spans="1:8" ht="13.5" customHeight="1">
      <c r="A27" s="90">
        <v>63</v>
      </c>
      <c r="B27" s="3"/>
      <c r="C27" s="4"/>
      <c r="D27" s="5"/>
      <c r="E27" s="92"/>
      <c r="F27" s="6"/>
      <c r="G27" s="7"/>
      <c r="H27" s="8"/>
    </row>
    <row r="28" spans="1:8" ht="13.5" customHeight="1">
      <c r="A28" s="23">
        <v>64</v>
      </c>
      <c r="B28" s="19"/>
      <c r="C28" s="20"/>
      <c r="D28" s="20"/>
      <c r="E28" s="93"/>
      <c r="F28" s="20"/>
      <c r="G28" s="21"/>
      <c r="H28" s="22"/>
    </row>
    <row r="29" spans="1:8" ht="13.5" customHeight="1">
      <c r="A29" s="23">
        <v>65</v>
      </c>
      <c r="B29" s="19"/>
      <c r="C29" s="20"/>
      <c r="D29" s="20"/>
      <c r="E29" s="93"/>
      <c r="F29" s="20"/>
      <c r="G29" s="21"/>
      <c r="H29" s="22"/>
    </row>
    <row r="30" spans="1:8" ht="13.5" customHeight="1">
      <c r="A30" s="23">
        <v>66</v>
      </c>
      <c r="B30" s="19"/>
      <c r="C30" s="20"/>
      <c r="D30" s="20"/>
      <c r="E30" s="93"/>
      <c r="F30" s="20"/>
      <c r="G30" s="21"/>
      <c r="H30" s="22"/>
    </row>
    <row r="31" spans="1:8" ht="13.5" customHeight="1">
      <c r="A31" s="23">
        <v>67</v>
      </c>
      <c r="B31" s="19"/>
      <c r="C31" s="20"/>
      <c r="D31" s="20"/>
      <c r="E31" s="93"/>
      <c r="F31" s="20"/>
      <c r="G31" s="21"/>
      <c r="H31" s="22"/>
    </row>
    <row r="32" spans="1:8" ht="13.5" customHeight="1">
      <c r="A32" s="24"/>
      <c r="B32" s="19"/>
      <c r="C32" s="20"/>
      <c r="D32" s="20"/>
      <c r="E32" s="93"/>
      <c r="F32" s="20"/>
      <c r="G32" s="21"/>
      <c r="H32" s="22"/>
    </row>
    <row r="33" spans="1:8" ht="13.5" customHeight="1">
      <c r="A33" s="24"/>
      <c r="B33" s="19"/>
      <c r="C33" s="20"/>
      <c r="D33" s="20"/>
      <c r="E33" s="93"/>
      <c r="F33" s="20"/>
      <c r="G33" s="21"/>
      <c r="H33" s="22"/>
    </row>
    <row r="34" spans="1:8" ht="12.75">
      <c r="A34" s="24"/>
      <c r="B34" s="19"/>
      <c r="C34" s="20"/>
      <c r="D34" s="20"/>
      <c r="E34" s="93"/>
      <c r="F34" s="20"/>
      <c r="G34" s="21"/>
      <c r="H34" s="22"/>
    </row>
    <row r="35" spans="1:8" ht="13.5" thickBot="1">
      <c r="A35" s="25"/>
      <c r="B35" s="26"/>
      <c r="C35" s="27"/>
      <c r="D35" s="27"/>
      <c r="E35" s="94"/>
      <c r="F35" s="27"/>
      <c r="G35" s="28"/>
      <c r="H35" s="29"/>
    </row>
    <row r="36" spans="1:8" ht="27" thickBot="1">
      <c r="A36" s="30" t="s">
        <v>17</v>
      </c>
      <c r="B36" s="32">
        <f>SUM(B27:B35)</f>
        <v>0</v>
      </c>
      <c r="C36" s="32">
        <f aca="true" t="shared" si="1" ref="C36:H36">SUM(C27:C35)</f>
        <v>0</v>
      </c>
      <c r="D36" s="32">
        <f t="shared" si="1"/>
        <v>0</v>
      </c>
      <c r="E36" s="32">
        <f t="shared" si="1"/>
        <v>0</v>
      </c>
      <c r="F36" s="32">
        <f t="shared" si="1"/>
        <v>0</v>
      </c>
      <c r="G36" s="32">
        <f t="shared" si="1"/>
        <v>0</v>
      </c>
      <c r="H36" s="32">
        <f t="shared" si="1"/>
        <v>0</v>
      </c>
    </row>
    <row r="37" spans="1:8" ht="27" thickBot="1">
      <c r="A37" s="30" t="s">
        <v>230</v>
      </c>
      <c r="B37" s="306">
        <f>B36+C36+D36+E36+F36+G36+H36</f>
        <v>0</v>
      </c>
      <c r="C37" s="307"/>
      <c r="D37" s="307"/>
      <c r="E37" s="307"/>
      <c r="F37" s="307"/>
      <c r="G37" s="307"/>
      <c r="H37" s="309"/>
    </row>
    <row r="38" spans="4:5" ht="13.5" thickBot="1">
      <c r="D38" s="35"/>
      <c r="E38" s="36"/>
    </row>
    <row r="39" spans="1:8" ht="27" thickBot="1">
      <c r="A39" s="83" t="s">
        <v>9</v>
      </c>
      <c r="B39" s="303" t="s">
        <v>234</v>
      </c>
      <c r="C39" s="304"/>
      <c r="D39" s="304"/>
      <c r="E39" s="304"/>
      <c r="F39" s="304"/>
      <c r="G39" s="304"/>
      <c r="H39" s="305"/>
    </row>
    <row r="40" spans="1:8" ht="66" thickBot="1">
      <c r="A40" s="84" t="s">
        <v>10</v>
      </c>
      <c r="B40" s="16" t="s">
        <v>11</v>
      </c>
      <c r="C40" s="17" t="s">
        <v>12</v>
      </c>
      <c r="D40" s="17" t="s">
        <v>13</v>
      </c>
      <c r="E40" s="17" t="s">
        <v>14</v>
      </c>
      <c r="F40" s="17" t="s">
        <v>15</v>
      </c>
      <c r="G40" s="17" t="s">
        <v>40</v>
      </c>
      <c r="H40" s="18" t="s">
        <v>16</v>
      </c>
    </row>
    <row r="41" spans="1:8" ht="12.75">
      <c r="A41" s="90">
        <v>63</v>
      </c>
      <c r="B41" s="3"/>
      <c r="C41" s="4"/>
      <c r="D41" s="5"/>
      <c r="E41" s="92"/>
      <c r="F41" s="6"/>
      <c r="G41" s="7"/>
      <c r="H41" s="8"/>
    </row>
    <row r="42" spans="1:8" ht="12.75">
      <c r="A42" s="23">
        <v>64</v>
      </c>
      <c r="B42" s="19"/>
      <c r="C42" s="20"/>
      <c r="D42" s="20"/>
      <c r="E42" s="93"/>
      <c r="F42" s="20"/>
      <c r="G42" s="21"/>
      <c r="H42" s="22"/>
    </row>
    <row r="43" spans="1:8" ht="12.75">
      <c r="A43" s="23">
        <v>65</v>
      </c>
      <c r="B43" s="19"/>
      <c r="C43" s="20"/>
      <c r="D43" s="20"/>
      <c r="E43" s="93"/>
      <c r="F43" s="20"/>
      <c r="G43" s="21"/>
      <c r="H43" s="22"/>
    </row>
    <row r="44" spans="1:8" ht="12.75">
      <c r="A44" s="23">
        <v>66</v>
      </c>
      <c r="B44" s="19"/>
      <c r="C44" s="20"/>
      <c r="D44" s="20"/>
      <c r="E44" s="93"/>
      <c r="F44" s="20"/>
      <c r="G44" s="21"/>
      <c r="H44" s="22"/>
    </row>
    <row r="45" spans="1:8" ht="12.75">
      <c r="A45" s="23">
        <v>67</v>
      </c>
      <c r="B45" s="19"/>
      <c r="C45" s="20"/>
      <c r="D45" s="20"/>
      <c r="E45" s="93"/>
      <c r="F45" s="20"/>
      <c r="G45" s="21"/>
      <c r="H45" s="22"/>
    </row>
    <row r="46" spans="1:8" ht="12.75">
      <c r="A46" s="24"/>
      <c r="B46" s="19"/>
      <c r="C46" s="20"/>
      <c r="D46" s="20"/>
      <c r="E46" s="93"/>
      <c r="F46" s="20"/>
      <c r="G46" s="21"/>
      <c r="H46" s="22"/>
    </row>
    <row r="47" spans="1:8" ht="12.75">
      <c r="A47" s="24"/>
      <c r="B47" s="19"/>
      <c r="C47" s="20"/>
      <c r="D47" s="20"/>
      <c r="E47" s="93"/>
      <c r="F47" s="20"/>
      <c r="G47" s="21"/>
      <c r="H47" s="22"/>
    </row>
    <row r="48" spans="1:8" ht="12.75">
      <c r="A48" s="24"/>
      <c r="B48" s="19"/>
      <c r="C48" s="20"/>
      <c r="D48" s="20"/>
      <c r="E48" s="93"/>
      <c r="F48" s="20"/>
      <c r="G48" s="21"/>
      <c r="H48" s="22"/>
    </row>
    <row r="49" spans="1:8" ht="13.5" thickBot="1">
      <c r="A49" s="25"/>
      <c r="B49" s="26"/>
      <c r="C49" s="27"/>
      <c r="D49" s="27"/>
      <c r="E49" s="94"/>
      <c r="F49" s="27"/>
      <c r="G49" s="28"/>
      <c r="H49" s="29"/>
    </row>
    <row r="50" spans="1:8" ht="27" thickBot="1">
      <c r="A50" s="30" t="s">
        <v>17</v>
      </c>
      <c r="B50" s="32">
        <f>SUM(B41:B49)</f>
        <v>0</v>
      </c>
      <c r="C50" s="32">
        <f aca="true" t="shared" si="2" ref="C50:H50">SUM(C41:C49)</f>
        <v>0</v>
      </c>
      <c r="D50" s="32">
        <f t="shared" si="2"/>
        <v>0</v>
      </c>
      <c r="E50" s="32">
        <f t="shared" si="2"/>
        <v>0</v>
      </c>
      <c r="F50" s="32">
        <f t="shared" si="2"/>
        <v>0</v>
      </c>
      <c r="G50" s="32">
        <f t="shared" si="2"/>
        <v>0</v>
      </c>
      <c r="H50" s="32">
        <f t="shared" si="2"/>
        <v>0</v>
      </c>
    </row>
    <row r="51" spans="1:8" ht="28.5" customHeight="1" thickBot="1">
      <c r="A51" s="30" t="s">
        <v>235</v>
      </c>
      <c r="B51" s="306">
        <f>B50+C50+D50+E50+F50+G50+H50</f>
        <v>0</v>
      </c>
      <c r="C51" s="307"/>
      <c r="D51" s="307"/>
      <c r="E51" s="307"/>
      <c r="F51" s="307"/>
      <c r="G51" s="307"/>
      <c r="H51" s="309"/>
    </row>
    <row r="52" spans="4:5" ht="12.75">
      <c r="D52" s="35"/>
      <c r="E52" s="36"/>
    </row>
    <row r="53" spans="4:5" ht="12.75">
      <c r="D53" s="49"/>
      <c r="E53" s="50"/>
    </row>
    <row r="54" spans="4:5" ht="12.75">
      <c r="D54" s="42"/>
      <c r="E54" s="55"/>
    </row>
    <row r="55" spans="4:5" ht="12.75">
      <c r="D55" s="41"/>
      <c r="E55" s="50"/>
    </row>
    <row r="56" spans="4:5" ht="12.75">
      <c r="D56" s="42"/>
      <c r="E56" s="40"/>
    </row>
    <row r="57" spans="4:5" ht="12.75">
      <c r="D57" s="35"/>
      <c r="E57" s="36"/>
    </row>
    <row r="58" spans="3:5" ht="12.75">
      <c r="C58" s="37"/>
      <c r="D58" s="35"/>
      <c r="E58" s="38"/>
    </row>
    <row r="59" spans="4:5" ht="12.75">
      <c r="D59" s="41"/>
      <c r="E59" s="40"/>
    </row>
    <row r="60" spans="4:5" ht="12.75">
      <c r="D60" s="41"/>
      <c r="E60" s="50"/>
    </row>
    <row r="61" spans="3:5" ht="12.75">
      <c r="C61" s="37"/>
      <c r="D61" s="41"/>
      <c r="E61" s="56"/>
    </row>
    <row r="62" spans="3:5" ht="12.75">
      <c r="C62" s="37"/>
      <c r="D62" s="42"/>
      <c r="E62" s="43"/>
    </row>
    <row r="63" spans="4:5" ht="12.75">
      <c r="D63" s="35"/>
      <c r="E63" s="36"/>
    </row>
    <row r="64" spans="4:5" ht="12.75">
      <c r="D64" s="54"/>
      <c r="E64" s="57"/>
    </row>
    <row r="65" spans="4:5" ht="12.75">
      <c r="D65" s="49"/>
      <c r="E65" s="50"/>
    </row>
    <row r="66" spans="2:5" ht="12.75">
      <c r="B66" s="37"/>
      <c r="D66" s="49"/>
      <c r="E66" s="58"/>
    </row>
    <row r="67" spans="3:5" ht="12.75">
      <c r="C67" s="37"/>
      <c r="D67" s="49"/>
      <c r="E67" s="58"/>
    </row>
    <row r="68" spans="4:5" ht="12.75">
      <c r="D68" s="54"/>
      <c r="E68" s="55"/>
    </row>
    <row r="69" spans="4:5" ht="12.75">
      <c r="D69" s="49"/>
      <c r="E69" s="50"/>
    </row>
    <row r="70" spans="2:5" ht="12.75">
      <c r="B70" s="37"/>
      <c r="D70" s="49"/>
      <c r="E70" s="59"/>
    </row>
    <row r="71" spans="3:5" ht="12.75">
      <c r="C71" s="37"/>
      <c r="D71" s="49"/>
      <c r="E71" s="38"/>
    </row>
    <row r="72" spans="3:5" ht="12.75">
      <c r="C72" s="37"/>
      <c r="D72" s="42"/>
      <c r="E72" s="43"/>
    </row>
    <row r="73" spans="4:5" ht="12.75">
      <c r="D73" s="35"/>
      <c r="E73" s="36"/>
    </row>
    <row r="74" spans="3:5" ht="12.75">
      <c r="C74" s="37"/>
      <c r="D74" s="35"/>
      <c r="E74" s="56"/>
    </row>
    <row r="75" spans="4:5" ht="11.25" customHeight="1">
      <c r="D75" s="54"/>
      <c r="E75" s="55"/>
    </row>
    <row r="76" spans="4:5" ht="24" customHeight="1">
      <c r="D76" s="49"/>
      <c r="E76" s="50"/>
    </row>
    <row r="77" spans="4:5" ht="15" customHeight="1">
      <c r="D77" s="35"/>
      <c r="E77" s="36"/>
    </row>
    <row r="78" spans="1:5" ht="11.25" customHeight="1">
      <c r="A78" s="60"/>
      <c r="B78" s="11"/>
      <c r="C78" s="11"/>
      <c r="D78" s="11"/>
      <c r="E78" s="46"/>
    </row>
    <row r="79" spans="1:5" ht="12.75">
      <c r="A79" s="37"/>
      <c r="D79" s="48"/>
      <c r="E79" s="46"/>
    </row>
    <row r="80" spans="1:5" ht="13.5" customHeight="1">
      <c r="A80" s="37"/>
      <c r="B80" s="37"/>
      <c r="D80" s="48"/>
      <c r="E80" s="38"/>
    </row>
    <row r="81" spans="3:5" ht="12.75" customHeight="1">
      <c r="C81" s="37"/>
      <c r="D81" s="35"/>
      <c r="E81" s="46"/>
    </row>
    <row r="82" spans="4:5" ht="12.75" customHeight="1">
      <c r="D82" s="39"/>
      <c r="E82" s="40"/>
    </row>
    <row r="83" spans="2:5" ht="12.75">
      <c r="B83" s="37"/>
      <c r="D83" s="35"/>
      <c r="E83" s="38"/>
    </row>
    <row r="84" spans="3:5" ht="12.75">
      <c r="C84" s="37"/>
      <c r="D84" s="35"/>
      <c r="E84" s="38"/>
    </row>
    <row r="85" spans="4:5" ht="12.75">
      <c r="D85" s="42"/>
      <c r="E85" s="43"/>
    </row>
    <row r="86" spans="3:5" ht="12.75">
      <c r="C86" s="37"/>
      <c r="D86" s="35"/>
      <c r="E86" s="44"/>
    </row>
    <row r="87" spans="4:5" ht="12.75">
      <c r="D87" s="35"/>
      <c r="E87" s="43"/>
    </row>
    <row r="88" spans="2:5" ht="19.5" customHeight="1">
      <c r="B88" s="37"/>
      <c r="D88" s="41"/>
      <c r="E88" s="46"/>
    </row>
    <row r="89" spans="3:5" ht="15" customHeight="1">
      <c r="C89" s="37"/>
      <c r="D89" s="41"/>
      <c r="E89" s="47"/>
    </row>
    <row r="90" spans="4:5" ht="12.75">
      <c r="D90" s="42"/>
      <c r="E90" s="40"/>
    </row>
    <row r="91" spans="1:5" ht="12.75">
      <c r="A91" s="37"/>
      <c r="D91" s="48"/>
      <c r="E91" s="46"/>
    </row>
    <row r="92" spans="2:5" ht="12.75">
      <c r="B92" s="37"/>
      <c r="D92" s="35"/>
      <c r="E92" s="46"/>
    </row>
    <row r="93" spans="3:5" ht="12.75">
      <c r="C93" s="37"/>
      <c r="D93" s="35"/>
      <c r="E93" s="38"/>
    </row>
    <row r="94" spans="3:5" ht="12.75">
      <c r="C94" s="37"/>
      <c r="D94" s="42"/>
      <c r="E94" s="40"/>
    </row>
    <row r="95" spans="3:5" ht="12.75">
      <c r="C95" s="37"/>
      <c r="D95" s="35"/>
      <c r="E95" s="38"/>
    </row>
    <row r="96" spans="4:5" ht="22.5" customHeight="1">
      <c r="D96" s="54"/>
      <c r="E96" s="55"/>
    </row>
    <row r="97" spans="3:5" ht="12.75">
      <c r="C97" s="37"/>
      <c r="D97" s="41"/>
      <c r="E97" s="56"/>
    </row>
    <row r="98" spans="3:5" ht="12.75">
      <c r="C98" s="37"/>
      <c r="D98" s="42"/>
      <c r="E98" s="43"/>
    </row>
    <row r="99" spans="4:5" ht="12.75">
      <c r="D99" s="54"/>
      <c r="E99" s="61"/>
    </row>
    <row r="100" spans="2:5" ht="12.75">
      <c r="B100" s="37"/>
      <c r="D100" s="49"/>
      <c r="E100" s="59"/>
    </row>
    <row r="101" spans="3:5" ht="13.5" customHeight="1">
      <c r="C101" s="37"/>
      <c r="D101" s="49"/>
      <c r="E101" s="38"/>
    </row>
    <row r="102" spans="3:5" ht="13.5" customHeight="1">
      <c r="C102" s="37"/>
      <c r="D102" s="42"/>
      <c r="E102" s="43"/>
    </row>
    <row r="103" spans="3:5" ht="13.5" customHeight="1">
      <c r="C103" s="37"/>
      <c r="D103" s="42"/>
      <c r="E103" s="43"/>
    </row>
    <row r="104" spans="4:5" ht="12.75">
      <c r="D104" s="35"/>
      <c r="E104" s="36"/>
    </row>
    <row r="105" spans="1:7" ht="17.25">
      <c r="A105" s="301"/>
      <c r="B105" s="302"/>
      <c r="C105" s="302"/>
      <c r="D105" s="302"/>
      <c r="E105" s="302"/>
      <c r="F105" s="62"/>
      <c r="G105" s="62"/>
    </row>
    <row r="106" spans="1:5" ht="12.75">
      <c r="A106" s="51"/>
      <c r="B106" s="51"/>
      <c r="C106" s="51"/>
      <c r="D106" s="52"/>
      <c r="E106" s="53"/>
    </row>
    <row r="108" spans="1:5" ht="15">
      <c r="A108" s="64"/>
      <c r="B108" s="37"/>
      <c r="C108" s="37"/>
      <c r="D108" s="65"/>
      <c r="E108" s="10"/>
    </row>
    <row r="109" spans="1:5" ht="12.75">
      <c r="A109" s="37"/>
      <c r="B109" s="37"/>
      <c r="C109" s="37"/>
      <c r="D109" s="65"/>
      <c r="E109" s="10"/>
    </row>
    <row r="110" spans="1:5" ht="12.75">
      <c r="A110" s="37"/>
      <c r="B110" s="37"/>
      <c r="C110" s="37"/>
      <c r="D110" s="65"/>
      <c r="E110" s="10"/>
    </row>
    <row r="111" spans="1:5" ht="12.75">
      <c r="A111" s="37"/>
      <c r="B111" s="37"/>
      <c r="C111" s="37"/>
      <c r="D111" s="65"/>
      <c r="E111" s="10"/>
    </row>
    <row r="112" spans="1:5" ht="12.75">
      <c r="A112" s="37"/>
      <c r="B112" s="37"/>
      <c r="C112" s="37"/>
      <c r="D112" s="65"/>
      <c r="E112" s="10"/>
    </row>
    <row r="113" spans="1:3" ht="12.75">
      <c r="A113" s="37"/>
      <c r="B113" s="37"/>
      <c r="C113" s="37"/>
    </row>
    <row r="114" spans="1:5" ht="12.75">
      <c r="A114" s="37"/>
      <c r="B114" s="37"/>
      <c r="C114" s="37"/>
      <c r="D114" s="65"/>
      <c r="E114" s="10"/>
    </row>
    <row r="115" spans="1:7" s="62" customFormat="1" ht="18" customHeight="1">
      <c r="A115" s="37"/>
      <c r="B115" s="37"/>
      <c r="C115" s="37"/>
      <c r="D115" s="65"/>
      <c r="E115" s="66"/>
      <c r="F115" s="9"/>
      <c r="G115" s="9"/>
    </row>
    <row r="116" spans="1:5" ht="28.5" customHeight="1">
      <c r="A116" s="37"/>
      <c r="B116" s="37"/>
      <c r="C116" s="37"/>
      <c r="D116" s="65"/>
      <c r="E116" s="10"/>
    </row>
    <row r="117" spans="1:5" ht="12.75">
      <c r="A117" s="37"/>
      <c r="B117" s="37"/>
      <c r="C117" s="37"/>
      <c r="D117" s="65"/>
      <c r="E117" s="44"/>
    </row>
    <row r="118" spans="4:5" ht="12.75">
      <c r="D118" s="42"/>
      <c r="E118" s="45"/>
    </row>
    <row r="120" ht="17.25" customHeight="1"/>
    <row r="121" ht="13.5" customHeight="1"/>
    <row r="127" ht="22.5" customHeight="1"/>
    <row r="128" ht="22.5" customHeight="1"/>
  </sheetData>
  <sheetProtection/>
  <mergeCells count="8">
    <mergeCell ref="A1:H1"/>
    <mergeCell ref="A105:E105"/>
    <mergeCell ref="B4:H4"/>
    <mergeCell ref="B23:H23"/>
    <mergeCell ref="B25:H25"/>
    <mergeCell ref="B37:H37"/>
    <mergeCell ref="B39:H39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1" manualBreakCount="1">
    <brk id="11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2"/>
  <sheetViews>
    <sheetView tabSelected="1" zoomScalePageLayoutView="0" workbookViewId="0" topLeftCell="A226">
      <selection activeCell="F4" sqref="F4"/>
    </sheetView>
  </sheetViews>
  <sheetFormatPr defaultColWidth="11.421875" defaultRowHeight="12.75"/>
  <cols>
    <col min="1" max="1" width="8.28125" style="80" customWidth="1"/>
    <col min="2" max="2" width="31.00390625" style="81" customWidth="1"/>
    <col min="3" max="3" width="18.28125" style="2" customWidth="1"/>
    <col min="4" max="4" width="15.421875" style="2" customWidth="1"/>
    <col min="5" max="5" width="13.7109375" style="2" customWidth="1"/>
    <col min="6" max="6" width="13.421875" style="2" customWidth="1"/>
    <col min="7" max="7" width="15.7109375" style="2" customWidth="1"/>
    <col min="8" max="8" width="16.8515625" style="2" customWidth="1"/>
    <col min="9" max="16384" width="11.421875" style="9" customWidth="1"/>
  </cols>
  <sheetData>
    <row r="1" spans="1:8" ht="24" customHeight="1" thickBot="1">
      <c r="A1" s="310" t="s">
        <v>18</v>
      </c>
      <c r="B1" s="310"/>
      <c r="C1" s="310"/>
      <c r="D1" s="310"/>
      <c r="E1" s="310"/>
      <c r="F1" s="310"/>
      <c r="G1" s="310"/>
      <c r="H1" s="109"/>
    </row>
    <row r="2" spans="1:9" s="10" customFormat="1" ht="61.5" thickBot="1">
      <c r="A2" s="211" t="s">
        <v>19</v>
      </c>
      <c r="B2" s="110" t="s">
        <v>20</v>
      </c>
      <c r="C2" s="95" t="s">
        <v>276</v>
      </c>
      <c r="D2" s="213" t="s">
        <v>11</v>
      </c>
      <c r="E2" s="213" t="s">
        <v>12</v>
      </c>
      <c r="F2" s="213" t="s">
        <v>250</v>
      </c>
      <c r="G2" s="213" t="s">
        <v>14</v>
      </c>
      <c r="H2" s="213" t="s">
        <v>251</v>
      </c>
      <c r="I2" s="213" t="s">
        <v>252</v>
      </c>
    </row>
    <row r="3" spans="1:9" ht="12.75">
      <c r="A3" s="210"/>
      <c r="B3" s="111"/>
      <c r="C3" s="218"/>
      <c r="D3" s="219">
        <v>11</v>
      </c>
      <c r="E3" s="219">
        <v>25</v>
      </c>
      <c r="F3" s="219">
        <v>29</v>
      </c>
      <c r="G3" s="219">
        <v>55</v>
      </c>
      <c r="H3" s="220">
        <v>55</v>
      </c>
      <c r="I3" s="220">
        <v>55</v>
      </c>
    </row>
    <row r="4" spans="1:9" s="10" customFormat="1" ht="27" customHeight="1">
      <c r="A4" s="248"/>
      <c r="B4" s="249" t="s">
        <v>229</v>
      </c>
      <c r="C4" s="250">
        <f aca="true" t="shared" si="0" ref="C4:I4">C6+C109+C178+C219+C250</f>
        <v>3291253</v>
      </c>
      <c r="D4" s="250">
        <f t="shared" si="0"/>
        <v>1799315</v>
      </c>
      <c r="E4" s="250">
        <f t="shared" si="0"/>
        <v>589382</v>
      </c>
      <c r="F4" s="250">
        <f t="shared" si="0"/>
        <v>122080</v>
      </c>
      <c r="G4" s="250">
        <f t="shared" si="0"/>
        <v>780476</v>
      </c>
      <c r="H4" s="250">
        <f t="shared" si="0"/>
        <v>0</v>
      </c>
      <c r="I4" s="250">
        <f t="shared" si="0"/>
        <v>0</v>
      </c>
    </row>
    <row r="5" spans="1:9" ht="12.75">
      <c r="A5" s="112"/>
      <c r="B5" s="203"/>
      <c r="C5" s="108"/>
      <c r="D5" s="108"/>
      <c r="E5" s="115"/>
      <c r="F5" s="108"/>
      <c r="G5" s="108"/>
      <c r="H5" s="108"/>
      <c r="I5" s="214"/>
    </row>
    <row r="6" spans="1:9" s="10" customFormat="1" ht="12.75">
      <c r="A6" s="242"/>
      <c r="B6" s="241" t="s">
        <v>48</v>
      </c>
      <c r="C6" s="239">
        <f>C8+C94</f>
        <v>992547</v>
      </c>
      <c r="D6" s="239">
        <f aca="true" t="shared" si="1" ref="D6:I6">D8+D94</f>
        <v>668433</v>
      </c>
      <c r="E6" s="239">
        <f t="shared" si="1"/>
        <v>244892</v>
      </c>
      <c r="F6" s="239">
        <f t="shared" si="1"/>
        <v>68991</v>
      </c>
      <c r="G6" s="239">
        <f t="shared" si="1"/>
        <v>10231</v>
      </c>
      <c r="H6" s="239">
        <f t="shared" si="1"/>
        <v>0</v>
      </c>
      <c r="I6" s="239">
        <f t="shared" si="1"/>
        <v>0</v>
      </c>
    </row>
    <row r="7" spans="1:9" s="10" customFormat="1" ht="26.25" customHeight="1">
      <c r="A7" s="117" t="s">
        <v>50</v>
      </c>
      <c r="B7" s="204" t="s">
        <v>49</v>
      </c>
      <c r="C7" s="113"/>
      <c r="D7" s="113"/>
      <c r="E7" s="114"/>
      <c r="F7" s="113"/>
      <c r="G7" s="113"/>
      <c r="H7" s="113"/>
      <c r="I7" s="215"/>
    </row>
    <row r="8" spans="1:9" s="10" customFormat="1" ht="12.75">
      <c r="A8" s="112">
        <v>3</v>
      </c>
      <c r="B8" s="204" t="s">
        <v>21</v>
      </c>
      <c r="C8" s="118">
        <f aca="true" t="shared" si="2" ref="C8:I8">C9+C21+C85</f>
        <v>786421</v>
      </c>
      <c r="D8" s="118">
        <f t="shared" si="2"/>
        <v>668433</v>
      </c>
      <c r="E8" s="118">
        <f t="shared" si="2"/>
        <v>98491</v>
      </c>
      <c r="F8" s="118">
        <f t="shared" si="2"/>
        <v>9266</v>
      </c>
      <c r="G8" s="118">
        <f t="shared" si="2"/>
        <v>10231</v>
      </c>
      <c r="H8" s="118">
        <f t="shared" si="2"/>
        <v>0</v>
      </c>
      <c r="I8" s="118">
        <f t="shared" si="2"/>
        <v>0</v>
      </c>
    </row>
    <row r="9" spans="1:9" s="10" customFormat="1" ht="12.75">
      <c r="A9" s="112">
        <v>31</v>
      </c>
      <c r="B9" s="204" t="s">
        <v>22</v>
      </c>
      <c r="C9" s="118">
        <f aca="true" t="shared" si="3" ref="C9:I9">C10+C12+C19</f>
        <v>581273</v>
      </c>
      <c r="D9" s="118">
        <f t="shared" si="3"/>
        <v>553533</v>
      </c>
      <c r="E9" s="118">
        <f t="shared" si="3"/>
        <v>17475</v>
      </c>
      <c r="F9" s="118">
        <f t="shared" si="3"/>
        <v>514</v>
      </c>
      <c r="G9" s="118">
        <f t="shared" si="3"/>
        <v>9751</v>
      </c>
      <c r="H9" s="118">
        <f t="shared" si="3"/>
        <v>0</v>
      </c>
      <c r="I9" s="118">
        <f t="shared" si="3"/>
        <v>0</v>
      </c>
    </row>
    <row r="10" spans="1:9" ht="12.75">
      <c r="A10" s="120">
        <v>311</v>
      </c>
      <c r="B10" s="203" t="s">
        <v>23</v>
      </c>
      <c r="C10" s="122">
        <f aca="true" t="shared" si="4" ref="C10:I10">SUM(C11)</f>
        <v>448811</v>
      </c>
      <c r="D10" s="122">
        <f t="shared" si="4"/>
        <v>425000</v>
      </c>
      <c r="E10" s="122">
        <f t="shared" si="4"/>
        <v>15000</v>
      </c>
      <c r="F10" s="122">
        <f t="shared" si="4"/>
        <v>441</v>
      </c>
      <c r="G10" s="122">
        <f t="shared" si="4"/>
        <v>8370</v>
      </c>
      <c r="H10" s="122">
        <f t="shared" si="4"/>
        <v>0</v>
      </c>
      <c r="I10" s="122">
        <f t="shared" si="4"/>
        <v>0</v>
      </c>
    </row>
    <row r="11" spans="1:9" ht="12.75">
      <c r="A11" s="150" t="s">
        <v>57</v>
      </c>
      <c r="B11" s="205" t="s">
        <v>103</v>
      </c>
      <c r="C11" s="126">
        <f>SUM(D11:I11)</f>
        <v>448811</v>
      </c>
      <c r="D11" s="124">
        <v>425000</v>
      </c>
      <c r="E11" s="126">
        <v>15000</v>
      </c>
      <c r="F11" s="127">
        <v>441</v>
      </c>
      <c r="G11" s="175">
        <v>8370</v>
      </c>
      <c r="H11" s="127"/>
      <c r="I11" s="216"/>
    </row>
    <row r="12" spans="1:9" ht="12.75">
      <c r="A12" s="120">
        <v>312</v>
      </c>
      <c r="B12" s="203" t="s">
        <v>24</v>
      </c>
      <c r="C12" s="122">
        <f>SUM(C13:C18)</f>
        <v>59578</v>
      </c>
      <c r="D12" s="128">
        <f>SUM(D13:D18)</f>
        <v>59578</v>
      </c>
      <c r="E12" s="122">
        <f>SUM(E13:E17)</f>
        <v>0</v>
      </c>
      <c r="F12" s="122">
        <f>SUM(F13:F17)</f>
        <v>0</v>
      </c>
      <c r="G12" s="122">
        <f>SUM(G13:G17)</f>
        <v>0</v>
      </c>
      <c r="H12" s="122">
        <f>SUM(H13:H17)</f>
        <v>0</v>
      </c>
      <c r="I12" s="122">
        <f>SUM(I13:I17)</f>
        <v>0</v>
      </c>
    </row>
    <row r="13" spans="1:9" ht="12.75">
      <c r="A13" s="150" t="s">
        <v>58</v>
      </c>
      <c r="B13" s="205" t="s">
        <v>104</v>
      </c>
      <c r="C13" s="126">
        <f aca="true" t="shared" si="5" ref="C13:C18">SUM(D13:I13)</f>
        <v>25165</v>
      </c>
      <c r="D13" s="129">
        <v>25165</v>
      </c>
      <c r="E13" s="126"/>
      <c r="F13" s="127"/>
      <c r="G13" s="127"/>
      <c r="H13" s="127"/>
      <c r="I13" s="216"/>
    </row>
    <row r="14" spans="1:9" ht="12.75">
      <c r="A14" s="150" t="s">
        <v>59</v>
      </c>
      <c r="B14" s="205" t="s">
        <v>105</v>
      </c>
      <c r="C14" s="126">
        <f t="shared" si="5"/>
        <v>1596</v>
      </c>
      <c r="D14" s="129">
        <v>1596</v>
      </c>
      <c r="E14" s="126"/>
      <c r="F14" s="127"/>
      <c r="G14" s="127"/>
      <c r="H14" s="127"/>
      <c r="I14" s="216"/>
    </row>
    <row r="15" spans="1:9" ht="12.75">
      <c r="A15" s="150" t="s">
        <v>193</v>
      </c>
      <c r="B15" s="205" t="s">
        <v>194</v>
      </c>
      <c r="C15" s="126">
        <f t="shared" si="5"/>
        <v>0</v>
      </c>
      <c r="D15" s="129"/>
      <c r="E15" s="126"/>
      <c r="F15" s="127"/>
      <c r="G15" s="127"/>
      <c r="H15" s="127"/>
      <c r="I15" s="216"/>
    </row>
    <row r="16" spans="1:9" ht="12.75" customHeight="1">
      <c r="A16" s="150" t="s">
        <v>60</v>
      </c>
      <c r="B16" s="205" t="s">
        <v>107</v>
      </c>
      <c r="C16" s="126">
        <f t="shared" si="5"/>
        <v>6436</v>
      </c>
      <c r="D16" s="129">
        <v>6436</v>
      </c>
      <c r="E16" s="126"/>
      <c r="F16" s="127"/>
      <c r="G16" s="127"/>
      <c r="H16" s="127"/>
      <c r="I16" s="216"/>
    </row>
    <row r="17" spans="1:9" ht="12.75">
      <c r="A17" s="150" t="s">
        <v>61</v>
      </c>
      <c r="B17" s="205" t="s">
        <v>106</v>
      </c>
      <c r="C17" s="126">
        <f t="shared" si="5"/>
        <v>5600</v>
      </c>
      <c r="D17" s="129">
        <v>5600</v>
      </c>
      <c r="E17" s="126"/>
      <c r="F17" s="127"/>
      <c r="G17" s="127"/>
      <c r="H17" s="127"/>
      <c r="I17" s="216"/>
    </row>
    <row r="18" spans="1:9" ht="12.75">
      <c r="A18" s="150" t="s">
        <v>236</v>
      </c>
      <c r="B18" s="205" t="s">
        <v>237</v>
      </c>
      <c r="C18" s="126">
        <f t="shared" si="5"/>
        <v>20781</v>
      </c>
      <c r="D18" s="129">
        <v>20781</v>
      </c>
      <c r="E18" s="126"/>
      <c r="F18" s="127"/>
      <c r="G18" s="127"/>
      <c r="H18" s="127"/>
      <c r="I18" s="216"/>
    </row>
    <row r="19" spans="1:9" ht="12.75">
      <c r="A19" s="120">
        <v>313</v>
      </c>
      <c r="B19" s="203" t="s">
        <v>25</v>
      </c>
      <c r="C19" s="122">
        <f aca="true" t="shared" si="6" ref="C19:I19">SUM(C20)</f>
        <v>72884</v>
      </c>
      <c r="D19" s="128">
        <f t="shared" si="6"/>
        <v>68955</v>
      </c>
      <c r="E19" s="122">
        <f t="shared" si="6"/>
        <v>2475</v>
      </c>
      <c r="F19" s="122">
        <f t="shared" si="6"/>
        <v>73</v>
      </c>
      <c r="G19" s="122">
        <f t="shared" si="6"/>
        <v>1381</v>
      </c>
      <c r="H19" s="122">
        <f t="shared" si="6"/>
        <v>0</v>
      </c>
      <c r="I19" s="122">
        <f t="shared" si="6"/>
        <v>0</v>
      </c>
    </row>
    <row r="20" spans="1:9" ht="12.75">
      <c r="A20" s="150" t="s">
        <v>62</v>
      </c>
      <c r="B20" s="205" t="s">
        <v>108</v>
      </c>
      <c r="C20" s="126">
        <f>SUM(D20:I20)</f>
        <v>72884</v>
      </c>
      <c r="D20" s="124">
        <v>68955</v>
      </c>
      <c r="E20" s="126">
        <v>2475</v>
      </c>
      <c r="F20" s="127">
        <v>73</v>
      </c>
      <c r="G20" s="175">
        <v>1381</v>
      </c>
      <c r="H20" s="127"/>
      <c r="I20" s="216"/>
    </row>
    <row r="21" spans="1:9" s="10" customFormat="1" ht="12.75">
      <c r="A21" s="112">
        <v>32</v>
      </c>
      <c r="B21" s="204" t="s">
        <v>26</v>
      </c>
      <c r="C21" s="118">
        <f>C22+C29+C43+C70+C72</f>
        <v>201604</v>
      </c>
      <c r="D21" s="118">
        <f>D22+D29+D43+D70+D72</f>
        <v>111600</v>
      </c>
      <c r="E21" s="131">
        <f>E22+E29+E43+E72+E70</f>
        <v>80835</v>
      </c>
      <c r="F21" s="131">
        <f>F22+F29+F43+F72+F70</f>
        <v>8689</v>
      </c>
      <c r="G21" s="131">
        <f>G22+G29+G43+G72+G70</f>
        <v>480</v>
      </c>
      <c r="H21" s="131">
        <f>H22+H29+H43+H72+H70</f>
        <v>0</v>
      </c>
      <c r="I21" s="131">
        <f>I22+I29+I43+I72+I70</f>
        <v>0</v>
      </c>
    </row>
    <row r="22" spans="1:9" ht="12.75">
      <c r="A22" s="120">
        <v>321</v>
      </c>
      <c r="B22" s="203" t="s">
        <v>27</v>
      </c>
      <c r="C22" s="122">
        <f aca="true" t="shared" si="7" ref="C22:I22">SUM(C23:C28)</f>
        <v>15618</v>
      </c>
      <c r="D22" s="122">
        <f t="shared" si="7"/>
        <v>12664</v>
      </c>
      <c r="E22" s="132">
        <f t="shared" si="7"/>
        <v>1841</v>
      </c>
      <c r="F22" s="132">
        <f t="shared" si="7"/>
        <v>633</v>
      </c>
      <c r="G22" s="132">
        <f t="shared" si="7"/>
        <v>480</v>
      </c>
      <c r="H22" s="132">
        <f t="shared" si="7"/>
        <v>0</v>
      </c>
      <c r="I22" s="132">
        <f t="shared" si="7"/>
        <v>0</v>
      </c>
    </row>
    <row r="23" spans="1:9" ht="12.75">
      <c r="A23" s="150" t="s">
        <v>63</v>
      </c>
      <c r="B23" s="205" t="s">
        <v>109</v>
      </c>
      <c r="C23" s="126">
        <f aca="true" t="shared" si="8" ref="C23:C28">SUM(D23:I23)</f>
        <v>425</v>
      </c>
      <c r="D23" s="134"/>
      <c r="E23" s="135">
        <v>398</v>
      </c>
      <c r="F23" s="136">
        <v>27</v>
      </c>
      <c r="G23" s="127"/>
      <c r="H23" s="127"/>
      <c r="I23" s="216"/>
    </row>
    <row r="24" spans="1:9" ht="12.75">
      <c r="A24" s="150" t="s">
        <v>64</v>
      </c>
      <c r="B24" s="205" t="s">
        <v>110</v>
      </c>
      <c r="C24" s="126">
        <f t="shared" si="8"/>
        <v>857</v>
      </c>
      <c r="D24" s="129"/>
      <c r="E24" s="138">
        <v>664</v>
      </c>
      <c r="F24" s="127">
        <v>193</v>
      </c>
      <c r="G24" s="127"/>
      <c r="H24" s="127"/>
      <c r="I24" s="216"/>
    </row>
    <row r="25" spans="1:9" ht="12.75">
      <c r="A25" s="150" t="s">
        <v>65</v>
      </c>
      <c r="B25" s="205" t="s">
        <v>111</v>
      </c>
      <c r="C25" s="126">
        <f t="shared" si="8"/>
        <v>1054</v>
      </c>
      <c r="D25" s="129"/>
      <c r="E25" s="138">
        <v>664</v>
      </c>
      <c r="F25" s="127">
        <v>390</v>
      </c>
      <c r="G25" s="127"/>
      <c r="H25" s="127"/>
      <c r="I25" s="216"/>
    </row>
    <row r="26" spans="1:9" ht="12.75">
      <c r="A26" s="150" t="s">
        <v>218</v>
      </c>
      <c r="B26" s="205" t="s">
        <v>253</v>
      </c>
      <c r="C26" s="126">
        <f t="shared" si="8"/>
        <v>38</v>
      </c>
      <c r="D26" s="129"/>
      <c r="E26" s="138">
        <v>15</v>
      </c>
      <c r="F26" s="127">
        <v>23</v>
      </c>
      <c r="G26" s="127"/>
      <c r="H26" s="127"/>
      <c r="I26" s="216"/>
    </row>
    <row r="27" spans="1:9" ht="12.75">
      <c r="A27" s="150" t="s">
        <v>66</v>
      </c>
      <c r="B27" s="205" t="s">
        <v>112</v>
      </c>
      <c r="C27" s="126">
        <f t="shared" si="8"/>
        <v>12480</v>
      </c>
      <c r="D27" s="129">
        <v>12000</v>
      </c>
      <c r="E27" s="126"/>
      <c r="F27" s="127"/>
      <c r="G27" s="127">
        <v>480</v>
      </c>
      <c r="H27" s="127"/>
      <c r="I27" s="216"/>
    </row>
    <row r="28" spans="1:9" ht="12.75">
      <c r="A28" s="150" t="s">
        <v>67</v>
      </c>
      <c r="B28" s="205" t="s">
        <v>113</v>
      </c>
      <c r="C28" s="126">
        <f t="shared" si="8"/>
        <v>764</v>
      </c>
      <c r="D28" s="129">
        <v>664</v>
      </c>
      <c r="E28" s="138">
        <v>100</v>
      </c>
      <c r="F28" s="127"/>
      <c r="G28" s="127"/>
      <c r="H28" s="127"/>
      <c r="I28" s="216"/>
    </row>
    <row r="29" spans="1:9" ht="12.75">
      <c r="A29" s="120">
        <v>322</v>
      </c>
      <c r="B29" s="203" t="s">
        <v>28</v>
      </c>
      <c r="C29" s="122">
        <f aca="true" t="shared" si="9" ref="C29:I29">SUM(C30:C42)</f>
        <v>66191</v>
      </c>
      <c r="D29" s="122">
        <f t="shared" si="9"/>
        <v>33294</v>
      </c>
      <c r="E29" s="132">
        <f t="shared" si="9"/>
        <v>25720</v>
      </c>
      <c r="F29" s="132">
        <f t="shared" si="9"/>
        <v>7177</v>
      </c>
      <c r="G29" s="132">
        <f t="shared" si="9"/>
        <v>0</v>
      </c>
      <c r="H29" s="132">
        <f t="shared" si="9"/>
        <v>0</v>
      </c>
      <c r="I29" s="132">
        <f t="shared" si="9"/>
        <v>0</v>
      </c>
    </row>
    <row r="30" spans="1:9" ht="12.75">
      <c r="A30" s="150" t="s">
        <v>68</v>
      </c>
      <c r="B30" s="205" t="s">
        <v>114</v>
      </c>
      <c r="C30" s="126">
        <f>SUM(D30:I30)</f>
        <v>7000</v>
      </c>
      <c r="D30" s="129">
        <v>6000</v>
      </c>
      <c r="E30" s="138">
        <v>1000</v>
      </c>
      <c r="F30" s="127"/>
      <c r="G30" s="127"/>
      <c r="H30" s="127"/>
      <c r="I30" s="216"/>
    </row>
    <row r="31" spans="1:9" ht="12.75">
      <c r="A31" s="150" t="s">
        <v>69</v>
      </c>
      <c r="B31" s="205" t="s">
        <v>115</v>
      </c>
      <c r="C31" s="126">
        <f aca="true" t="shared" si="10" ref="C31:C42">SUM(D31:I31)</f>
        <v>663</v>
      </c>
      <c r="D31" s="129">
        <v>398</v>
      </c>
      <c r="E31" s="140">
        <v>265</v>
      </c>
      <c r="F31" s="141"/>
      <c r="G31" s="127"/>
      <c r="H31" s="127"/>
      <c r="I31" s="216"/>
    </row>
    <row r="32" spans="1:9" ht="12.75">
      <c r="A32" s="150" t="s">
        <v>70</v>
      </c>
      <c r="B32" s="205" t="s">
        <v>116</v>
      </c>
      <c r="C32" s="126">
        <f t="shared" si="10"/>
        <v>1065</v>
      </c>
      <c r="D32" s="129">
        <v>1065</v>
      </c>
      <c r="E32" s="138"/>
      <c r="F32" s="127"/>
      <c r="G32" s="127"/>
      <c r="H32" s="127"/>
      <c r="I32" s="216"/>
    </row>
    <row r="33" spans="1:9" ht="12.75">
      <c r="A33" s="150" t="s">
        <v>199</v>
      </c>
      <c r="B33" s="205" t="s">
        <v>200</v>
      </c>
      <c r="C33" s="126">
        <f t="shared" si="10"/>
        <v>0</v>
      </c>
      <c r="D33" s="129"/>
      <c r="E33" s="138"/>
      <c r="F33" s="127"/>
      <c r="G33" s="127"/>
      <c r="H33" s="127"/>
      <c r="I33" s="216"/>
    </row>
    <row r="34" spans="1:9" ht="12.75">
      <c r="A34" s="150" t="s">
        <v>71</v>
      </c>
      <c r="B34" s="205" t="s">
        <v>117</v>
      </c>
      <c r="C34" s="126">
        <f t="shared" si="10"/>
        <v>675</v>
      </c>
      <c r="D34" s="129">
        <v>300</v>
      </c>
      <c r="E34" s="138">
        <v>375</v>
      </c>
      <c r="F34" s="127"/>
      <c r="G34" s="127"/>
      <c r="H34" s="127"/>
      <c r="I34" s="216"/>
    </row>
    <row r="35" spans="1:9" ht="12.75">
      <c r="A35" s="150" t="s">
        <v>72</v>
      </c>
      <c r="B35" s="205" t="s">
        <v>118</v>
      </c>
      <c r="C35" s="126">
        <f t="shared" si="10"/>
        <v>128</v>
      </c>
      <c r="D35" s="129">
        <v>100</v>
      </c>
      <c r="E35" s="142">
        <v>28</v>
      </c>
      <c r="F35" s="127"/>
      <c r="G35" s="127"/>
      <c r="H35" s="127"/>
      <c r="I35" s="216"/>
    </row>
    <row r="36" spans="1:9" ht="12.75">
      <c r="A36" s="150" t="s">
        <v>73</v>
      </c>
      <c r="B36" s="205" t="s">
        <v>119</v>
      </c>
      <c r="C36" s="126">
        <f t="shared" si="10"/>
        <v>17013</v>
      </c>
      <c r="D36" s="129">
        <v>14000</v>
      </c>
      <c r="E36" s="142">
        <v>3000</v>
      </c>
      <c r="F36" s="127">
        <v>13</v>
      </c>
      <c r="G36" s="127"/>
      <c r="H36" s="127"/>
      <c r="I36" s="216"/>
    </row>
    <row r="37" spans="1:9" ht="12.75">
      <c r="A37" s="150" t="s">
        <v>201</v>
      </c>
      <c r="B37" s="205" t="s">
        <v>202</v>
      </c>
      <c r="C37" s="126">
        <f t="shared" si="10"/>
        <v>52</v>
      </c>
      <c r="D37" s="129"/>
      <c r="E37" s="142">
        <v>52</v>
      </c>
      <c r="F37" s="127"/>
      <c r="G37" s="127"/>
      <c r="H37" s="127"/>
      <c r="I37" s="216"/>
    </row>
    <row r="38" spans="1:9" ht="12.75">
      <c r="A38" s="150" t="s">
        <v>74</v>
      </c>
      <c r="B38" s="205" t="s">
        <v>120</v>
      </c>
      <c r="C38" s="126">
        <f t="shared" si="10"/>
        <v>1327</v>
      </c>
      <c r="D38" s="129">
        <v>1327</v>
      </c>
      <c r="E38" s="126"/>
      <c r="F38" s="127"/>
      <c r="G38" s="127"/>
      <c r="H38" s="127"/>
      <c r="I38" s="216"/>
    </row>
    <row r="39" spans="1:9" ht="23.25" customHeight="1">
      <c r="A39" s="150" t="s">
        <v>203</v>
      </c>
      <c r="B39" s="205" t="s">
        <v>296</v>
      </c>
      <c r="C39" s="244">
        <f t="shared" si="10"/>
        <v>19314</v>
      </c>
      <c r="D39" s="178">
        <v>8634</v>
      </c>
      <c r="E39" s="170">
        <v>7000</v>
      </c>
      <c r="F39" s="226">
        <v>3680</v>
      </c>
      <c r="G39" s="149"/>
      <c r="H39" s="149"/>
      <c r="I39" s="245"/>
    </row>
    <row r="40" spans="1:9" ht="23.25" customHeight="1">
      <c r="A40" s="150" t="s">
        <v>75</v>
      </c>
      <c r="B40" s="205" t="s">
        <v>121</v>
      </c>
      <c r="C40" s="275">
        <f t="shared" si="10"/>
        <v>5384</v>
      </c>
      <c r="D40" s="178">
        <v>1072</v>
      </c>
      <c r="E40" s="276">
        <v>3000</v>
      </c>
      <c r="F40" s="277">
        <v>1312</v>
      </c>
      <c r="G40" s="278"/>
      <c r="H40" s="278"/>
      <c r="I40" s="279"/>
    </row>
    <row r="41" spans="1:9" ht="12.75">
      <c r="A41" s="150" t="s">
        <v>76</v>
      </c>
      <c r="B41" s="205" t="s">
        <v>122</v>
      </c>
      <c r="C41" s="126">
        <f t="shared" si="10"/>
        <v>2254</v>
      </c>
      <c r="D41" s="129">
        <v>398</v>
      </c>
      <c r="E41" s="126">
        <v>1000</v>
      </c>
      <c r="F41" s="127">
        <v>856</v>
      </c>
      <c r="G41" s="127"/>
      <c r="H41" s="127"/>
      <c r="I41" s="216"/>
    </row>
    <row r="42" spans="1:9" ht="12.75">
      <c r="A42" s="150" t="s">
        <v>146</v>
      </c>
      <c r="B42" s="205" t="s">
        <v>147</v>
      </c>
      <c r="C42" s="126">
        <f t="shared" si="10"/>
        <v>11316</v>
      </c>
      <c r="D42" s="130"/>
      <c r="E42" s="138">
        <v>10000</v>
      </c>
      <c r="F42" s="175">
        <v>1316</v>
      </c>
      <c r="G42" s="127"/>
      <c r="H42" s="127"/>
      <c r="I42" s="216"/>
    </row>
    <row r="43" spans="1:9" ht="12.75">
      <c r="A43" s="120">
        <v>323</v>
      </c>
      <c r="B43" s="203" t="s">
        <v>29</v>
      </c>
      <c r="C43" s="122">
        <f aca="true" t="shared" si="11" ref="C43:I43">SUM(C44:C69)</f>
        <v>101377</v>
      </c>
      <c r="D43" s="122">
        <f t="shared" si="11"/>
        <v>49171</v>
      </c>
      <c r="E43" s="143">
        <f t="shared" si="11"/>
        <v>51576</v>
      </c>
      <c r="F43" s="143">
        <f t="shared" si="11"/>
        <v>630</v>
      </c>
      <c r="G43" s="143">
        <f t="shared" si="11"/>
        <v>0</v>
      </c>
      <c r="H43" s="143">
        <f t="shared" si="11"/>
        <v>0</v>
      </c>
      <c r="I43" s="143">
        <f t="shared" si="11"/>
        <v>0</v>
      </c>
    </row>
    <row r="44" spans="1:9" ht="12.75">
      <c r="A44" s="150" t="s">
        <v>77</v>
      </c>
      <c r="B44" s="205" t="s">
        <v>123</v>
      </c>
      <c r="C44" s="126">
        <f>SUM(D44:I44)</f>
        <v>14023</v>
      </c>
      <c r="D44" s="129">
        <v>9000</v>
      </c>
      <c r="E44" s="164">
        <v>5000</v>
      </c>
      <c r="F44" s="175">
        <v>23</v>
      </c>
      <c r="G44" s="175"/>
      <c r="H44" s="175"/>
      <c r="I44" s="272"/>
    </row>
    <row r="45" spans="1:9" ht="12.75">
      <c r="A45" s="150" t="s">
        <v>78</v>
      </c>
      <c r="B45" s="205" t="s">
        <v>124</v>
      </c>
      <c r="C45" s="126">
        <f aca="true" t="shared" si="12" ref="C45:C69">SUM(D45:I45)</f>
        <v>9764</v>
      </c>
      <c r="D45" s="129">
        <v>9100</v>
      </c>
      <c r="E45" s="145">
        <v>664</v>
      </c>
      <c r="F45" s="127"/>
      <c r="G45" s="127"/>
      <c r="H45" s="127"/>
      <c r="I45" s="216"/>
    </row>
    <row r="46" spans="1:9" ht="12.75">
      <c r="A46" s="150" t="s">
        <v>79</v>
      </c>
      <c r="B46" s="205" t="s">
        <v>125</v>
      </c>
      <c r="C46" s="126">
        <f t="shared" si="12"/>
        <v>1265</v>
      </c>
      <c r="D46" s="129">
        <v>1000</v>
      </c>
      <c r="E46" s="146">
        <v>265</v>
      </c>
      <c r="F46" s="127"/>
      <c r="G46" s="127"/>
      <c r="H46" s="127"/>
      <c r="I46" s="216"/>
    </row>
    <row r="47" spans="1:9" ht="12.75">
      <c r="A47" s="150" t="s">
        <v>148</v>
      </c>
      <c r="B47" s="205" t="s">
        <v>149</v>
      </c>
      <c r="C47" s="126">
        <f t="shared" si="12"/>
        <v>265</v>
      </c>
      <c r="D47" s="129"/>
      <c r="E47" s="146">
        <v>265</v>
      </c>
      <c r="F47" s="127"/>
      <c r="G47" s="127"/>
      <c r="H47" s="127"/>
      <c r="I47" s="216"/>
    </row>
    <row r="48" spans="1:9" ht="12.75">
      <c r="A48" s="150" t="s">
        <v>80</v>
      </c>
      <c r="B48" s="205" t="s">
        <v>126</v>
      </c>
      <c r="C48" s="126">
        <f t="shared" si="12"/>
        <v>2075</v>
      </c>
      <c r="D48" s="129"/>
      <c r="E48" s="164">
        <v>1664</v>
      </c>
      <c r="F48" s="175">
        <v>411</v>
      </c>
      <c r="G48" s="175"/>
      <c r="H48" s="175"/>
      <c r="I48" s="272"/>
    </row>
    <row r="49" spans="1:9" ht="15" customHeight="1">
      <c r="A49" s="150" t="s">
        <v>81</v>
      </c>
      <c r="B49" s="205" t="s">
        <v>212</v>
      </c>
      <c r="C49" s="126">
        <f t="shared" si="12"/>
        <v>18000</v>
      </c>
      <c r="D49" s="147">
        <v>3000</v>
      </c>
      <c r="E49" s="164">
        <v>15000</v>
      </c>
      <c r="F49" s="127"/>
      <c r="G49" s="127"/>
      <c r="H49" s="127"/>
      <c r="I49" s="216"/>
    </row>
    <row r="50" spans="1:9" ht="15" customHeight="1">
      <c r="A50" s="150" t="s">
        <v>82</v>
      </c>
      <c r="B50" s="205" t="s">
        <v>266</v>
      </c>
      <c r="C50" s="126">
        <f t="shared" si="12"/>
        <v>3531</v>
      </c>
      <c r="D50" s="129">
        <v>531</v>
      </c>
      <c r="E50" s="164">
        <v>3000</v>
      </c>
      <c r="F50" s="127"/>
      <c r="G50" s="127"/>
      <c r="H50" s="127"/>
      <c r="I50" s="216"/>
    </row>
    <row r="51" spans="1:9" ht="12.75">
      <c r="A51" s="150" t="s">
        <v>83</v>
      </c>
      <c r="B51" s="205" t="s">
        <v>127</v>
      </c>
      <c r="C51" s="126">
        <f t="shared" si="12"/>
        <v>2723</v>
      </c>
      <c r="D51" s="129">
        <v>398</v>
      </c>
      <c r="E51" s="175">
        <v>2325</v>
      </c>
      <c r="F51" s="127"/>
      <c r="G51" s="127"/>
      <c r="H51" s="127"/>
      <c r="I51" s="216"/>
    </row>
    <row r="52" spans="1:9" ht="12.75">
      <c r="A52" s="150" t="s">
        <v>176</v>
      </c>
      <c r="B52" s="205" t="s">
        <v>177</v>
      </c>
      <c r="C52" s="126">
        <f t="shared" si="12"/>
        <v>479</v>
      </c>
      <c r="D52" s="129"/>
      <c r="E52" s="175">
        <v>479</v>
      </c>
      <c r="F52" s="127"/>
      <c r="G52" s="127"/>
      <c r="H52" s="127"/>
      <c r="I52" s="216"/>
    </row>
    <row r="53" spans="1:9" ht="12.75">
      <c r="A53" s="150" t="s">
        <v>84</v>
      </c>
      <c r="B53" s="205" t="s">
        <v>128</v>
      </c>
      <c r="C53" s="126">
        <f t="shared" si="12"/>
        <v>1327</v>
      </c>
      <c r="D53" s="129">
        <v>1327</v>
      </c>
      <c r="E53" s="175"/>
      <c r="F53" s="127"/>
      <c r="G53" s="127"/>
      <c r="H53" s="127"/>
      <c r="I53" s="216"/>
    </row>
    <row r="54" spans="1:9" ht="12.75">
      <c r="A54" s="150" t="s">
        <v>85</v>
      </c>
      <c r="B54" s="205" t="s">
        <v>129</v>
      </c>
      <c r="C54" s="126">
        <f t="shared" si="12"/>
        <v>1500</v>
      </c>
      <c r="D54" s="129">
        <v>1500</v>
      </c>
      <c r="E54" s="175"/>
      <c r="F54" s="127"/>
      <c r="G54" s="127"/>
      <c r="H54" s="127"/>
      <c r="I54" s="216"/>
    </row>
    <row r="55" spans="1:9" ht="12.75">
      <c r="A55" s="150" t="s">
        <v>204</v>
      </c>
      <c r="B55" s="205" t="s">
        <v>205</v>
      </c>
      <c r="C55" s="126">
        <f t="shared" si="12"/>
        <v>180</v>
      </c>
      <c r="D55" s="129"/>
      <c r="E55" s="175">
        <v>180</v>
      </c>
      <c r="F55" s="127"/>
      <c r="G55" s="127"/>
      <c r="H55" s="127"/>
      <c r="I55" s="216"/>
    </row>
    <row r="56" spans="1:9" ht="12.75">
      <c r="A56" s="150" t="s">
        <v>150</v>
      </c>
      <c r="B56" s="205" t="s">
        <v>151</v>
      </c>
      <c r="C56" s="126">
        <f t="shared" si="12"/>
        <v>265</v>
      </c>
      <c r="D56" s="129"/>
      <c r="E56" s="164">
        <v>265</v>
      </c>
      <c r="F56" s="127"/>
      <c r="G56" s="127"/>
      <c r="H56" s="127"/>
      <c r="I56" s="216"/>
    </row>
    <row r="57" spans="1:9" ht="12.75">
      <c r="A57" s="150" t="s">
        <v>86</v>
      </c>
      <c r="B57" s="205" t="s">
        <v>130</v>
      </c>
      <c r="C57" s="126">
        <f t="shared" si="12"/>
        <v>929</v>
      </c>
      <c r="D57" s="129">
        <v>929</v>
      </c>
      <c r="E57" s="175"/>
      <c r="F57" s="127"/>
      <c r="G57" s="127"/>
      <c r="H57" s="127"/>
      <c r="I57" s="216"/>
    </row>
    <row r="58" spans="1:9" ht="12.75">
      <c r="A58" s="150" t="s">
        <v>87</v>
      </c>
      <c r="B58" s="205" t="s">
        <v>131</v>
      </c>
      <c r="C58" s="126">
        <f>SUM(D58:I58)</f>
        <v>3420</v>
      </c>
      <c r="D58" s="129">
        <v>3420</v>
      </c>
      <c r="E58" s="175"/>
      <c r="F58" s="127"/>
      <c r="G58" s="127"/>
      <c r="H58" s="127"/>
      <c r="I58" s="216"/>
    </row>
    <row r="59" spans="1:9" ht="12.75">
      <c r="A59" s="150" t="s">
        <v>188</v>
      </c>
      <c r="B59" s="205" t="s">
        <v>189</v>
      </c>
      <c r="C59" s="126">
        <f t="shared" si="12"/>
        <v>1546</v>
      </c>
      <c r="D59" s="129"/>
      <c r="E59" s="229">
        <v>1350</v>
      </c>
      <c r="F59" s="127">
        <v>196</v>
      </c>
      <c r="G59" s="127"/>
      <c r="H59" s="127"/>
      <c r="I59" s="216"/>
    </row>
    <row r="60" spans="1:9" ht="13.5" customHeight="1">
      <c r="A60" s="150" t="s">
        <v>152</v>
      </c>
      <c r="B60" s="206" t="s">
        <v>153</v>
      </c>
      <c r="C60" s="126">
        <f t="shared" si="12"/>
        <v>3035</v>
      </c>
      <c r="D60" s="129">
        <v>2890</v>
      </c>
      <c r="E60" s="164">
        <v>145</v>
      </c>
      <c r="F60" s="149"/>
      <c r="G60" s="149"/>
      <c r="H60" s="149"/>
      <c r="I60" s="216"/>
    </row>
    <row r="61" spans="1:9" ht="13.5" customHeight="1">
      <c r="A61" s="150" t="s">
        <v>180</v>
      </c>
      <c r="B61" s="206" t="s">
        <v>181</v>
      </c>
      <c r="C61" s="126">
        <f t="shared" si="12"/>
        <v>5000</v>
      </c>
      <c r="D61" s="129"/>
      <c r="E61" s="164">
        <v>5000</v>
      </c>
      <c r="F61" s="149"/>
      <c r="G61" s="149"/>
      <c r="H61" s="149"/>
      <c r="I61" s="216"/>
    </row>
    <row r="62" spans="1:9" ht="12.75">
      <c r="A62" s="150" t="s">
        <v>88</v>
      </c>
      <c r="B62" s="205" t="s">
        <v>132</v>
      </c>
      <c r="C62" s="126">
        <f t="shared" si="12"/>
        <v>10700</v>
      </c>
      <c r="D62" s="129">
        <v>3700</v>
      </c>
      <c r="E62" s="175">
        <v>7000</v>
      </c>
      <c r="F62" s="127"/>
      <c r="G62" s="127"/>
      <c r="H62" s="127"/>
      <c r="I62" s="216"/>
    </row>
    <row r="63" spans="1:9" ht="12.75">
      <c r="A63" s="150" t="s">
        <v>154</v>
      </c>
      <c r="B63" s="205" t="s">
        <v>155</v>
      </c>
      <c r="C63" s="126">
        <f t="shared" si="12"/>
        <v>3156</v>
      </c>
      <c r="D63" s="129"/>
      <c r="E63" s="164">
        <v>3156</v>
      </c>
      <c r="F63" s="127"/>
      <c r="G63" s="127"/>
      <c r="H63" s="127"/>
      <c r="I63" s="216"/>
    </row>
    <row r="64" spans="1:9" ht="23.25">
      <c r="A64" s="150" t="s">
        <v>89</v>
      </c>
      <c r="B64" s="205" t="s">
        <v>267</v>
      </c>
      <c r="C64" s="244">
        <f t="shared" si="12"/>
        <v>1053</v>
      </c>
      <c r="D64" s="178"/>
      <c r="E64" s="226">
        <v>1053</v>
      </c>
      <c r="F64" s="149"/>
      <c r="G64" s="149"/>
      <c r="H64" s="149"/>
      <c r="I64" s="245"/>
    </row>
    <row r="65" spans="1:9" ht="12.75">
      <c r="A65" s="150" t="s">
        <v>90</v>
      </c>
      <c r="B65" s="205" t="s">
        <v>134</v>
      </c>
      <c r="C65" s="126">
        <f t="shared" si="12"/>
        <v>1820</v>
      </c>
      <c r="D65" s="129">
        <v>1820</v>
      </c>
      <c r="E65" s="175"/>
      <c r="F65" s="127"/>
      <c r="G65" s="127"/>
      <c r="H65" s="127"/>
      <c r="I65" s="216"/>
    </row>
    <row r="66" spans="1:9" ht="12.75">
      <c r="A66" s="150" t="s">
        <v>91</v>
      </c>
      <c r="B66" s="205" t="s">
        <v>135</v>
      </c>
      <c r="C66" s="126">
        <f t="shared" si="12"/>
        <v>10756</v>
      </c>
      <c r="D66" s="129">
        <v>9556</v>
      </c>
      <c r="E66" s="175">
        <v>1200</v>
      </c>
      <c r="F66" s="127"/>
      <c r="G66" s="127"/>
      <c r="H66" s="127"/>
      <c r="I66" s="216"/>
    </row>
    <row r="67" spans="1:9" ht="12.75">
      <c r="A67" s="150" t="s">
        <v>206</v>
      </c>
      <c r="B67" s="205" t="s">
        <v>207</v>
      </c>
      <c r="C67" s="126">
        <f t="shared" si="12"/>
        <v>0</v>
      </c>
      <c r="D67" s="129"/>
      <c r="E67" s="175"/>
      <c r="F67" s="127"/>
      <c r="G67" s="127"/>
      <c r="H67" s="127"/>
      <c r="I67" s="216"/>
    </row>
    <row r="68" spans="1:9" ht="15" customHeight="1">
      <c r="A68" s="150" t="s">
        <v>156</v>
      </c>
      <c r="B68" s="205" t="s">
        <v>238</v>
      </c>
      <c r="C68" s="126">
        <f t="shared" si="12"/>
        <v>912</v>
      </c>
      <c r="D68" s="129"/>
      <c r="E68" s="164">
        <v>912</v>
      </c>
      <c r="F68" s="127"/>
      <c r="G68" s="127"/>
      <c r="H68" s="127"/>
      <c r="I68" s="216"/>
    </row>
    <row r="69" spans="1:9" ht="15" customHeight="1">
      <c r="A69" s="150" t="s">
        <v>168</v>
      </c>
      <c r="B69" s="205" t="s">
        <v>169</v>
      </c>
      <c r="C69" s="126">
        <f t="shared" si="12"/>
        <v>3653</v>
      </c>
      <c r="D69" s="129">
        <v>1000</v>
      </c>
      <c r="E69" s="199">
        <v>2653</v>
      </c>
      <c r="F69" s="175"/>
      <c r="G69" s="175"/>
      <c r="H69" s="175"/>
      <c r="I69" s="272"/>
    </row>
    <row r="70" spans="1:9" ht="16.5" customHeight="1">
      <c r="A70" s="201">
        <v>324</v>
      </c>
      <c r="B70" s="207" t="s">
        <v>56</v>
      </c>
      <c r="C70" s="165">
        <f aca="true" t="shared" si="13" ref="C70:I70">SUM(C71)</f>
        <v>0</v>
      </c>
      <c r="D70" s="165">
        <f t="shared" si="13"/>
        <v>0</v>
      </c>
      <c r="E70" s="202">
        <f t="shared" si="13"/>
        <v>0</v>
      </c>
      <c r="F70" s="202">
        <f t="shared" si="13"/>
        <v>0</v>
      </c>
      <c r="G70" s="202">
        <f t="shared" si="13"/>
        <v>0</v>
      </c>
      <c r="H70" s="202">
        <f t="shared" si="13"/>
        <v>0</v>
      </c>
      <c r="I70" s="202">
        <f t="shared" si="13"/>
        <v>0</v>
      </c>
    </row>
    <row r="71" spans="1:9" ht="12.75">
      <c r="A71" s="150" t="s">
        <v>92</v>
      </c>
      <c r="B71" s="205" t="s">
        <v>136</v>
      </c>
      <c r="C71" s="123">
        <f>SUM(D71:I71)</f>
        <v>0</v>
      </c>
      <c r="D71" s="130"/>
      <c r="E71" s="154"/>
      <c r="F71" s="127"/>
      <c r="G71" s="127"/>
      <c r="H71" s="127"/>
      <c r="I71" s="216"/>
    </row>
    <row r="72" spans="1:9" ht="12.75">
      <c r="A72" s="120">
        <v>329</v>
      </c>
      <c r="B72" s="203" t="s">
        <v>30</v>
      </c>
      <c r="C72" s="122">
        <f>SUM(C73:C84)</f>
        <v>18418</v>
      </c>
      <c r="D72" s="122">
        <f>SUM(D73:D84)</f>
        <v>16471</v>
      </c>
      <c r="E72" s="155">
        <f>SUM(E74:E84)</f>
        <v>1698</v>
      </c>
      <c r="F72" s="155">
        <f>SUM(F74:F84)</f>
        <v>249</v>
      </c>
      <c r="G72" s="155">
        <f>SUM(G74:G84)</f>
        <v>0</v>
      </c>
      <c r="H72" s="155">
        <f>SUM(H74:H84)</f>
        <v>0</v>
      </c>
      <c r="I72" s="155">
        <f>SUM(I74:I84)</f>
        <v>0</v>
      </c>
    </row>
    <row r="73" spans="1:9" ht="12.75">
      <c r="A73" s="183">
        <v>32911</v>
      </c>
      <c r="B73" s="205" t="s">
        <v>273</v>
      </c>
      <c r="C73" s="126">
        <f>SUM(D73:I73)</f>
        <v>2450</v>
      </c>
      <c r="D73" s="126">
        <v>2450</v>
      </c>
      <c r="E73" s="236"/>
      <c r="F73" s="236"/>
      <c r="G73" s="236"/>
      <c r="H73" s="236"/>
      <c r="I73" s="236"/>
    </row>
    <row r="74" spans="1:9" ht="12.75">
      <c r="A74" s="150" t="s">
        <v>93</v>
      </c>
      <c r="B74" s="205" t="s">
        <v>137</v>
      </c>
      <c r="C74" s="126">
        <f>SUM(D74:I74)</f>
        <v>1753</v>
      </c>
      <c r="D74" s="129">
        <v>1753</v>
      </c>
      <c r="E74" s="154"/>
      <c r="F74" s="127"/>
      <c r="G74" s="127"/>
      <c r="H74" s="127"/>
      <c r="I74" s="216"/>
    </row>
    <row r="75" spans="1:9" ht="12.75">
      <c r="A75" s="150" t="s">
        <v>94</v>
      </c>
      <c r="B75" s="205" t="s">
        <v>138</v>
      </c>
      <c r="C75" s="126">
        <f aca="true" t="shared" si="14" ref="C75:C84">SUM(D75:I75)</f>
        <v>5642</v>
      </c>
      <c r="D75" s="129">
        <v>5642</v>
      </c>
      <c r="E75" s="148"/>
      <c r="F75" s="127"/>
      <c r="G75" s="127"/>
      <c r="H75" s="127"/>
      <c r="I75" s="216"/>
    </row>
    <row r="76" spans="1:9" ht="12.75">
      <c r="A76" s="150" t="s">
        <v>95</v>
      </c>
      <c r="B76" s="205" t="s">
        <v>139</v>
      </c>
      <c r="C76" s="126">
        <f t="shared" si="14"/>
        <v>746</v>
      </c>
      <c r="D76" s="129">
        <v>746</v>
      </c>
      <c r="E76" s="148"/>
      <c r="F76" s="127"/>
      <c r="G76" s="127"/>
      <c r="H76" s="127"/>
      <c r="I76" s="216"/>
    </row>
    <row r="77" spans="1:9" ht="12.75">
      <c r="A77" s="150" t="s">
        <v>96</v>
      </c>
      <c r="B77" s="205" t="s">
        <v>140</v>
      </c>
      <c r="C77" s="126">
        <f t="shared" si="14"/>
        <v>1019</v>
      </c>
      <c r="D77" s="129">
        <v>200</v>
      </c>
      <c r="E77" s="146">
        <v>700</v>
      </c>
      <c r="F77" s="127">
        <v>119</v>
      </c>
      <c r="G77" s="127"/>
      <c r="H77" s="127"/>
      <c r="I77" s="216"/>
    </row>
    <row r="78" spans="1:9" ht="12.75">
      <c r="A78" s="150" t="s">
        <v>157</v>
      </c>
      <c r="B78" s="205" t="s">
        <v>158</v>
      </c>
      <c r="C78" s="126">
        <f t="shared" si="14"/>
        <v>180</v>
      </c>
      <c r="D78" s="129"/>
      <c r="E78" s="146">
        <v>180</v>
      </c>
      <c r="F78" s="127"/>
      <c r="G78" s="127"/>
      <c r="H78" s="127"/>
      <c r="I78" s="216"/>
    </row>
    <row r="79" spans="1:9" ht="12.75">
      <c r="A79" s="150" t="s">
        <v>97</v>
      </c>
      <c r="B79" s="205" t="s">
        <v>141</v>
      </c>
      <c r="C79" s="126">
        <f t="shared" si="14"/>
        <v>4000</v>
      </c>
      <c r="D79" s="129">
        <v>4000</v>
      </c>
      <c r="E79" s="148"/>
      <c r="F79" s="127"/>
      <c r="G79" s="127"/>
      <c r="H79" s="127"/>
      <c r="I79" s="216"/>
    </row>
    <row r="80" spans="1:9" ht="12.75">
      <c r="A80" s="150" t="s">
        <v>98</v>
      </c>
      <c r="B80" s="205" t="s">
        <v>142</v>
      </c>
      <c r="C80" s="126">
        <f t="shared" si="14"/>
        <v>409</v>
      </c>
      <c r="D80" s="129"/>
      <c r="E80" s="154">
        <v>385</v>
      </c>
      <c r="F80" s="127">
        <v>24</v>
      </c>
      <c r="G80" s="127"/>
      <c r="H80" s="127"/>
      <c r="I80" s="216"/>
    </row>
    <row r="81" spans="1:9" ht="12.75">
      <c r="A81" s="150" t="s">
        <v>99</v>
      </c>
      <c r="B81" s="205" t="s">
        <v>243</v>
      </c>
      <c r="C81" s="126">
        <f t="shared" si="14"/>
        <v>1680</v>
      </c>
      <c r="D81" s="147">
        <v>1680</v>
      </c>
      <c r="E81" s="154"/>
      <c r="F81" s="127"/>
      <c r="G81" s="127"/>
      <c r="H81" s="127"/>
      <c r="I81" s="216"/>
    </row>
    <row r="82" spans="1:9" ht="12.75">
      <c r="A82" s="150" t="s">
        <v>100</v>
      </c>
      <c r="B82" s="205" t="s">
        <v>143</v>
      </c>
      <c r="C82" s="126">
        <f t="shared" si="14"/>
        <v>239</v>
      </c>
      <c r="D82" s="129"/>
      <c r="E82" s="152">
        <v>133</v>
      </c>
      <c r="F82" s="127">
        <v>106</v>
      </c>
      <c r="G82" s="127"/>
      <c r="H82" s="127"/>
      <c r="I82" s="216"/>
    </row>
    <row r="83" spans="1:9" ht="14.25" customHeight="1">
      <c r="A83" s="150" t="s">
        <v>159</v>
      </c>
      <c r="B83" s="205" t="s">
        <v>161</v>
      </c>
      <c r="C83" s="126">
        <f t="shared" si="14"/>
        <v>300</v>
      </c>
      <c r="D83" s="129"/>
      <c r="E83" s="152">
        <v>300</v>
      </c>
      <c r="F83" s="127"/>
      <c r="G83" s="127"/>
      <c r="H83" s="127"/>
      <c r="I83" s="216"/>
    </row>
    <row r="84" spans="1:9" ht="12.75">
      <c r="A84" s="150" t="s">
        <v>160</v>
      </c>
      <c r="B84" s="205" t="s">
        <v>30</v>
      </c>
      <c r="C84" s="126">
        <f t="shared" si="14"/>
        <v>0</v>
      </c>
      <c r="D84" s="129"/>
      <c r="E84" s="157"/>
      <c r="F84" s="127"/>
      <c r="G84" s="127"/>
      <c r="H84" s="127"/>
      <c r="I84" s="216"/>
    </row>
    <row r="85" spans="1:9" s="10" customFormat="1" ht="12.75">
      <c r="A85" s="112">
        <v>34</v>
      </c>
      <c r="B85" s="204" t="s">
        <v>31</v>
      </c>
      <c r="C85" s="118">
        <f aca="true" t="shared" si="15" ref="C85:I85">SUM(C86)</f>
        <v>3544</v>
      </c>
      <c r="D85" s="118">
        <f t="shared" si="15"/>
        <v>3300</v>
      </c>
      <c r="E85" s="158">
        <f t="shared" si="15"/>
        <v>181</v>
      </c>
      <c r="F85" s="158">
        <f t="shared" si="15"/>
        <v>63</v>
      </c>
      <c r="G85" s="158">
        <f t="shared" si="15"/>
        <v>0</v>
      </c>
      <c r="H85" s="158">
        <f t="shared" si="15"/>
        <v>0</v>
      </c>
      <c r="I85" s="158">
        <f t="shared" si="15"/>
        <v>0</v>
      </c>
    </row>
    <row r="86" spans="1:9" ht="12.75">
      <c r="A86" s="120">
        <v>343</v>
      </c>
      <c r="B86" s="203" t="s">
        <v>32</v>
      </c>
      <c r="C86" s="122">
        <f aca="true" t="shared" si="16" ref="C86:I86">SUM(C87:C93)</f>
        <v>3544</v>
      </c>
      <c r="D86" s="122">
        <f t="shared" si="16"/>
        <v>3300</v>
      </c>
      <c r="E86" s="122">
        <f t="shared" si="16"/>
        <v>181</v>
      </c>
      <c r="F86" s="122">
        <f t="shared" si="16"/>
        <v>63</v>
      </c>
      <c r="G86" s="122">
        <f t="shared" si="16"/>
        <v>0</v>
      </c>
      <c r="H86" s="122">
        <f t="shared" si="16"/>
        <v>0</v>
      </c>
      <c r="I86" s="122">
        <f t="shared" si="16"/>
        <v>0</v>
      </c>
    </row>
    <row r="87" spans="1:9" ht="12.75">
      <c r="A87" s="150" t="s">
        <v>101</v>
      </c>
      <c r="B87" s="205" t="s">
        <v>144</v>
      </c>
      <c r="C87" s="151">
        <f aca="true" t="shared" si="17" ref="C87:C93">SUM(D87:I87)</f>
        <v>833</v>
      </c>
      <c r="D87" s="129">
        <v>700</v>
      </c>
      <c r="E87" s="159">
        <v>133</v>
      </c>
      <c r="F87" s="127"/>
      <c r="G87" s="127"/>
      <c r="H87" s="127"/>
      <c r="I87" s="216"/>
    </row>
    <row r="88" spans="1:9" ht="12.75">
      <c r="A88" s="150" t="s">
        <v>102</v>
      </c>
      <c r="B88" s="205" t="s">
        <v>145</v>
      </c>
      <c r="C88" s="151">
        <f t="shared" si="17"/>
        <v>2663</v>
      </c>
      <c r="D88" s="129">
        <v>2600</v>
      </c>
      <c r="E88" s="160"/>
      <c r="F88" s="127">
        <v>63</v>
      </c>
      <c r="G88" s="127"/>
      <c r="H88" s="127"/>
      <c r="I88" s="216"/>
    </row>
    <row r="89" spans="1:9" ht="12.75">
      <c r="A89" s="150" t="s">
        <v>208</v>
      </c>
      <c r="B89" s="205" t="s">
        <v>209</v>
      </c>
      <c r="C89" s="151">
        <f t="shared" si="17"/>
        <v>40</v>
      </c>
      <c r="D89" s="161"/>
      <c r="E89" s="162">
        <v>40</v>
      </c>
      <c r="F89" s="127"/>
      <c r="G89" s="127"/>
      <c r="H89" s="127"/>
      <c r="I89" s="216"/>
    </row>
    <row r="90" spans="1:9" ht="12.75">
      <c r="A90" s="150" t="s">
        <v>286</v>
      </c>
      <c r="B90" s="205" t="s">
        <v>287</v>
      </c>
      <c r="C90" s="151">
        <f t="shared" si="17"/>
        <v>1</v>
      </c>
      <c r="D90" s="161"/>
      <c r="E90" s="162">
        <v>1</v>
      </c>
      <c r="F90" s="127"/>
      <c r="G90" s="127"/>
      <c r="H90" s="127"/>
      <c r="I90" s="216"/>
    </row>
    <row r="91" spans="1:9" ht="12.75">
      <c r="A91" s="150" t="s">
        <v>268</v>
      </c>
      <c r="B91" s="205" t="s">
        <v>269</v>
      </c>
      <c r="C91" s="151">
        <f t="shared" si="17"/>
        <v>1</v>
      </c>
      <c r="D91" s="161"/>
      <c r="E91" s="162">
        <v>1</v>
      </c>
      <c r="F91" s="127"/>
      <c r="G91" s="127"/>
      <c r="H91" s="127"/>
      <c r="I91" s="216"/>
    </row>
    <row r="92" spans="1:9" ht="12.75">
      <c r="A92" s="150" t="s">
        <v>210</v>
      </c>
      <c r="B92" s="205" t="s">
        <v>211</v>
      </c>
      <c r="C92" s="151">
        <f t="shared" si="17"/>
        <v>1</v>
      </c>
      <c r="D92" s="161"/>
      <c r="E92" s="163">
        <v>1</v>
      </c>
      <c r="F92" s="127"/>
      <c r="G92" s="127"/>
      <c r="H92" s="127"/>
      <c r="I92" s="216"/>
    </row>
    <row r="93" spans="1:9" ht="12.75">
      <c r="A93" s="150" t="s">
        <v>162</v>
      </c>
      <c r="B93" s="205" t="s">
        <v>163</v>
      </c>
      <c r="C93" s="151">
        <f t="shared" si="17"/>
        <v>5</v>
      </c>
      <c r="D93" s="129"/>
      <c r="E93" s="164">
        <v>5</v>
      </c>
      <c r="F93" s="127"/>
      <c r="G93" s="127"/>
      <c r="H93" s="127"/>
      <c r="I93" s="216"/>
    </row>
    <row r="94" spans="1:9" s="10" customFormat="1" ht="24">
      <c r="A94" s="112">
        <v>4</v>
      </c>
      <c r="B94" s="204" t="s">
        <v>34</v>
      </c>
      <c r="C94" s="118">
        <f aca="true" t="shared" si="18" ref="C94:I94">C95</f>
        <v>206126</v>
      </c>
      <c r="D94" s="118">
        <f t="shared" si="18"/>
        <v>0</v>
      </c>
      <c r="E94" s="118">
        <f t="shared" si="18"/>
        <v>146401</v>
      </c>
      <c r="F94" s="118">
        <f t="shared" si="18"/>
        <v>59725</v>
      </c>
      <c r="G94" s="118">
        <f t="shared" si="18"/>
        <v>0</v>
      </c>
      <c r="H94" s="118">
        <f t="shared" si="18"/>
        <v>0</v>
      </c>
      <c r="I94" s="118">
        <f t="shared" si="18"/>
        <v>0</v>
      </c>
    </row>
    <row r="95" spans="1:9" s="10" customFormat="1" ht="24">
      <c r="A95" s="116">
        <v>42</v>
      </c>
      <c r="B95" s="204" t="s">
        <v>35</v>
      </c>
      <c r="C95" s="264">
        <f>SUM(C96,C104,C105)</f>
        <v>206126</v>
      </c>
      <c r="D95" s="264">
        <f aca="true" t="shared" si="19" ref="D95:I95">SUM(D96,D104,D105)</f>
        <v>0</v>
      </c>
      <c r="E95" s="264">
        <f t="shared" si="19"/>
        <v>146401</v>
      </c>
      <c r="F95" s="264">
        <f t="shared" si="19"/>
        <v>59725</v>
      </c>
      <c r="G95" s="264">
        <f t="shared" si="19"/>
        <v>0</v>
      </c>
      <c r="H95" s="264">
        <f t="shared" si="19"/>
        <v>0</v>
      </c>
      <c r="I95" s="264">
        <f t="shared" si="19"/>
        <v>0</v>
      </c>
    </row>
    <row r="96" spans="1:9" ht="12.75">
      <c r="A96" s="120">
        <v>422</v>
      </c>
      <c r="B96" s="203" t="s">
        <v>33</v>
      </c>
      <c r="C96" s="122">
        <f>SUM(C97:C103)</f>
        <v>205628</v>
      </c>
      <c r="D96" s="122">
        <f aca="true" t="shared" si="20" ref="D96:I96">SUM(D97:D103)</f>
        <v>0</v>
      </c>
      <c r="E96" s="122">
        <f t="shared" si="20"/>
        <v>146401</v>
      </c>
      <c r="F96" s="122">
        <f t="shared" si="20"/>
        <v>59227</v>
      </c>
      <c r="G96" s="122">
        <f t="shared" si="20"/>
        <v>0</v>
      </c>
      <c r="H96" s="122">
        <f t="shared" si="20"/>
        <v>0</v>
      </c>
      <c r="I96" s="122">
        <f t="shared" si="20"/>
        <v>0</v>
      </c>
    </row>
    <row r="97" spans="1:9" ht="12.75">
      <c r="A97" s="150" t="s">
        <v>254</v>
      </c>
      <c r="B97" s="205" t="s">
        <v>255</v>
      </c>
      <c r="C97" s="126">
        <f aca="true" t="shared" si="21" ref="C97:C103">SUM(D97:I97)</f>
        <v>3221</v>
      </c>
      <c r="D97" s="129"/>
      <c r="E97" s="164">
        <v>2500</v>
      </c>
      <c r="F97" s="127">
        <v>721</v>
      </c>
      <c r="G97" s="127"/>
      <c r="H97" s="127"/>
      <c r="I97" s="216"/>
    </row>
    <row r="98" spans="1:9" ht="12.75">
      <c r="A98" s="150" t="s">
        <v>288</v>
      </c>
      <c r="B98" s="205" t="s">
        <v>289</v>
      </c>
      <c r="C98" s="126">
        <f t="shared" si="21"/>
        <v>7950</v>
      </c>
      <c r="D98" s="129"/>
      <c r="E98" s="164">
        <v>7950</v>
      </c>
      <c r="F98" s="127"/>
      <c r="G98" s="127"/>
      <c r="H98" s="127"/>
      <c r="I98" s="216"/>
    </row>
    <row r="99" spans="1:9" ht="12.75">
      <c r="A99" s="150" t="s">
        <v>256</v>
      </c>
      <c r="B99" s="205" t="s">
        <v>257</v>
      </c>
      <c r="C99" s="126">
        <f t="shared" si="21"/>
        <v>534</v>
      </c>
      <c r="D99" s="129"/>
      <c r="E99" s="164"/>
      <c r="F99" s="127">
        <v>534</v>
      </c>
      <c r="G99" s="127"/>
      <c r="H99" s="127"/>
      <c r="I99" s="216"/>
    </row>
    <row r="100" spans="1:9" ht="12.75">
      <c r="A100" s="150" t="s">
        <v>290</v>
      </c>
      <c r="B100" s="205" t="s">
        <v>291</v>
      </c>
      <c r="C100" s="126">
        <f t="shared" si="21"/>
        <v>1400</v>
      </c>
      <c r="D100" s="129"/>
      <c r="E100" s="164">
        <v>1400</v>
      </c>
      <c r="F100" s="127"/>
      <c r="G100" s="127"/>
      <c r="H100" s="127"/>
      <c r="I100" s="216"/>
    </row>
    <row r="101" spans="1:9" ht="12.75">
      <c r="A101" s="150" t="s">
        <v>292</v>
      </c>
      <c r="B101" s="205" t="s">
        <v>293</v>
      </c>
      <c r="C101" s="126">
        <f t="shared" si="21"/>
        <v>228</v>
      </c>
      <c r="D101" s="129"/>
      <c r="E101" s="164">
        <v>228</v>
      </c>
      <c r="F101" s="127"/>
      <c r="G101" s="127"/>
      <c r="H101" s="127"/>
      <c r="I101" s="216"/>
    </row>
    <row r="102" spans="1:9" ht="12.75">
      <c r="A102" s="150" t="s">
        <v>294</v>
      </c>
      <c r="B102" s="205" t="s">
        <v>295</v>
      </c>
      <c r="C102" s="126">
        <f t="shared" si="21"/>
        <v>370</v>
      </c>
      <c r="D102" s="129"/>
      <c r="E102" s="164">
        <v>370</v>
      </c>
      <c r="F102" s="127"/>
      <c r="G102" s="127"/>
      <c r="H102" s="127"/>
      <c r="I102" s="216"/>
    </row>
    <row r="103" spans="1:9" ht="12.75">
      <c r="A103" s="150" t="s">
        <v>258</v>
      </c>
      <c r="B103" s="205" t="s">
        <v>259</v>
      </c>
      <c r="C103" s="126">
        <f t="shared" si="21"/>
        <v>191925</v>
      </c>
      <c r="D103" s="129"/>
      <c r="E103" s="164">
        <v>133953</v>
      </c>
      <c r="F103" s="175">
        <v>57972</v>
      </c>
      <c r="G103" s="127"/>
      <c r="H103" s="127"/>
      <c r="I103" s="216"/>
    </row>
    <row r="104" spans="1:9" ht="23.25">
      <c r="A104" s="120">
        <v>424</v>
      </c>
      <c r="B104" s="203" t="s">
        <v>36</v>
      </c>
      <c r="C104" s="194"/>
      <c r="D104" s="108"/>
      <c r="E104" s="115"/>
      <c r="F104" s="108"/>
      <c r="G104" s="108"/>
      <c r="H104" s="108"/>
      <c r="I104" s="214"/>
    </row>
    <row r="105" spans="1:9" ht="12.75">
      <c r="A105" s="120">
        <v>426</v>
      </c>
      <c r="B105" s="203" t="s">
        <v>260</v>
      </c>
      <c r="C105" s="194">
        <f>SUM(C106)</f>
        <v>498</v>
      </c>
      <c r="D105" s="194">
        <f aca="true" t="shared" si="22" ref="D105:I105">SUM(D106)</f>
        <v>0</v>
      </c>
      <c r="E105" s="194">
        <f t="shared" si="22"/>
        <v>0</v>
      </c>
      <c r="F105" s="194">
        <f t="shared" si="22"/>
        <v>498</v>
      </c>
      <c r="G105" s="194">
        <f t="shared" si="22"/>
        <v>0</v>
      </c>
      <c r="H105" s="194">
        <f t="shared" si="22"/>
        <v>0</v>
      </c>
      <c r="I105" s="194">
        <f t="shared" si="22"/>
        <v>0</v>
      </c>
    </row>
    <row r="106" spans="1:9" ht="12.75">
      <c r="A106" s="183">
        <v>42621</v>
      </c>
      <c r="B106" s="205" t="s">
        <v>261</v>
      </c>
      <c r="C106" s="126">
        <f>SUM(D106:I106)</f>
        <v>498</v>
      </c>
      <c r="D106" s="127"/>
      <c r="E106" s="125"/>
      <c r="F106" s="127">
        <v>498</v>
      </c>
      <c r="G106" s="127"/>
      <c r="H106" s="127"/>
      <c r="I106" s="216"/>
    </row>
    <row r="107" spans="1:9" ht="12.75">
      <c r="A107" s="221"/>
      <c r="B107" s="209"/>
      <c r="C107" s="191"/>
      <c r="D107" s="191"/>
      <c r="E107" s="222"/>
      <c r="F107" s="191"/>
      <c r="G107" s="191"/>
      <c r="H107" s="191"/>
      <c r="I107" s="223"/>
    </row>
    <row r="108" spans="1:9" ht="12.75">
      <c r="A108" s="120"/>
      <c r="B108" s="203"/>
      <c r="C108" s="108"/>
      <c r="D108" s="108"/>
      <c r="E108" s="115"/>
      <c r="F108" s="108"/>
      <c r="G108" s="108"/>
      <c r="H108" s="108"/>
      <c r="I108" s="214"/>
    </row>
    <row r="109" spans="1:9" ht="24">
      <c r="A109" s="240"/>
      <c r="B109" s="241" t="s">
        <v>52</v>
      </c>
      <c r="C109" s="239">
        <f aca="true" t="shared" si="23" ref="C109:I109">C111+C172</f>
        <v>1565917</v>
      </c>
      <c r="D109" s="239">
        <f t="shared" si="23"/>
        <v>571623</v>
      </c>
      <c r="E109" s="239">
        <f t="shared" si="23"/>
        <v>258453</v>
      </c>
      <c r="F109" s="239">
        <f t="shared" si="23"/>
        <v>53089</v>
      </c>
      <c r="G109" s="239">
        <f t="shared" si="23"/>
        <v>682752</v>
      </c>
      <c r="H109" s="239">
        <f t="shared" si="23"/>
        <v>0</v>
      </c>
      <c r="I109" s="239">
        <f t="shared" si="23"/>
        <v>0</v>
      </c>
    </row>
    <row r="110" spans="1:9" s="10" customFormat="1" ht="24" customHeight="1">
      <c r="A110" s="117" t="s">
        <v>51</v>
      </c>
      <c r="B110" s="204" t="s">
        <v>53</v>
      </c>
      <c r="C110" s="113"/>
      <c r="D110" s="113"/>
      <c r="E110" s="114"/>
      <c r="F110" s="113"/>
      <c r="G110" s="113"/>
      <c r="H110" s="113"/>
      <c r="I110" s="215"/>
    </row>
    <row r="111" spans="1:9" s="10" customFormat="1" ht="12.75">
      <c r="A111" s="112">
        <v>3</v>
      </c>
      <c r="B111" s="204" t="s">
        <v>21</v>
      </c>
      <c r="C111" s="118">
        <f>C112+C116+C168</f>
        <v>1565917</v>
      </c>
      <c r="D111" s="118">
        <f>D112++D116+D168</f>
        <v>571623</v>
      </c>
      <c r="E111" s="166">
        <f>E112+E116+E168</f>
        <v>258453</v>
      </c>
      <c r="F111" s="166">
        <f>F112+F116+F168</f>
        <v>53089</v>
      </c>
      <c r="G111" s="166">
        <f>G112+G116+G168</f>
        <v>682752</v>
      </c>
      <c r="H111" s="167">
        <f>H112+H116+H168</f>
        <v>0</v>
      </c>
      <c r="I111" s="167">
        <f>I112+I116+I168</f>
        <v>0</v>
      </c>
    </row>
    <row r="112" spans="1:9" s="10" customFormat="1" ht="12.75">
      <c r="A112" s="112">
        <v>31</v>
      </c>
      <c r="B112" s="204" t="s">
        <v>22</v>
      </c>
      <c r="C112" s="118">
        <f aca="true" t="shared" si="24" ref="C112:I112">SUM(C113:C115)</f>
        <v>0</v>
      </c>
      <c r="D112" s="118">
        <f t="shared" si="24"/>
        <v>0</v>
      </c>
      <c r="E112" s="168">
        <f t="shared" si="24"/>
        <v>0</v>
      </c>
      <c r="F112" s="168">
        <f t="shared" si="24"/>
        <v>0</v>
      </c>
      <c r="G112" s="168">
        <f t="shared" si="24"/>
        <v>0</v>
      </c>
      <c r="H112" s="168">
        <f t="shared" si="24"/>
        <v>0</v>
      </c>
      <c r="I112" s="168">
        <f t="shared" si="24"/>
        <v>0</v>
      </c>
    </row>
    <row r="113" spans="1:9" ht="12.75">
      <c r="A113" s="120">
        <v>311</v>
      </c>
      <c r="B113" s="203" t="s">
        <v>23</v>
      </c>
      <c r="C113" s="122"/>
      <c r="D113" s="121"/>
      <c r="E113" s="115"/>
      <c r="F113" s="108"/>
      <c r="G113" s="108"/>
      <c r="H113" s="108"/>
      <c r="I113" s="214"/>
    </row>
    <row r="114" spans="1:9" ht="12.75">
      <c r="A114" s="120">
        <v>312</v>
      </c>
      <c r="B114" s="203" t="s">
        <v>24</v>
      </c>
      <c r="C114" s="122"/>
      <c r="D114" s="121"/>
      <c r="E114" s="115"/>
      <c r="F114" s="108"/>
      <c r="G114" s="108"/>
      <c r="H114" s="108"/>
      <c r="I114" s="214"/>
    </row>
    <row r="115" spans="1:9" ht="12.75">
      <c r="A115" s="120">
        <v>313</v>
      </c>
      <c r="B115" s="203" t="s">
        <v>25</v>
      </c>
      <c r="C115" s="122"/>
      <c r="D115" s="121"/>
      <c r="E115" s="115"/>
      <c r="F115" s="108"/>
      <c r="G115" s="108"/>
      <c r="H115" s="108"/>
      <c r="I115" s="214"/>
    </row>
    <row r="116" spans="1:9" s="10" customFormat="1" ht="12.75">
      <c r="A116" s="112">
        <v>32</v>
      </c>
      <c r="B116" s="204" t="s">
        <v>26</v>
      </c>
      <c r="C116" s="118">
        <f aca="true" t="shared" si="25" ref="C116:I116">C117+C122+C134+C158+C160</f>
        <v>1553173</v>
      </c>
      <c r="D116" s="118">
        <f t="shared" si="25"/>
        <v>571623</v>
      </c>
      <c r="E116" s="119">
        <f t="shared" si="25"/>
        <v>245709</v>
      </c>
      <c r="F116" s="119">
        <f t="shared" si="25"/>
        <v>53089</v>
      </c>
      <c r="G116" s="119">
        <f t="shared" si="25"/>
        <v>682752</v>
      </c>
      <c r="H116" s="119">
        <f t="shared" si="25"/>
        <v>0</v>
      </c>
      <c r="I116" s="119">
        <f t="shared" si="25"/>
        <v>0</v>
      </c>
    </row>
    <row r="117" spans="1:9" s="10" customFormat="1" ht="12.75">
      <c r="A117" s="120">
        <v>321</v>
      </c>
      <c r="B117" s="203" t="s">
        <v>27</v>
      </c>
      <c r="C117" s="122">
        <f>SUM(C118:C121)</f>
        <v>5931</v>
      </c>
      <c r="D117" s="122">
        <f aca="true" t="shared" si="26" ref="D117:I117">SUM(D118:D120)</f>
        <v>0</v>
      </c>
      <c r="E117" s="169">
        <f>SUM(E118:E121)</f>
        <v>960</v>
      </c>
      <c r="F117" s="169">
        <f>SUM(F118:F121)</f>
        <v>4583</v>
      </c>
      <c r="G117" s="169">
        <f>SUM(G118:G121)</f>
        <v>388</v>
      </c>
      <c r="H117" s="169">
        <f t="shared" si="26"/>
        <v>0</v>
      </c>
      <c r="I117" s="169">
        <f t="shared" si="26"/>
        <v>0</v>
      </c>
    </row>
    <row r="118" spans="1:9" s="10" customFormat="1" ht="12.75">
      <c r="A118" s="150" t="s">
        <v>63</v>
      </c>
      <c r="B118" s="205" t="s">
        <v>109</v>
      </c>
      <c r="C118" s="126">
        <f>SUM(D118:I118)</f>
        <v>1110</v>
      </c>
      <c r="D118" s="126"/>
      <c r="E118" s="129">
        <v>300</v>
      </c>
      <c r="F118" s="129">
        <v>757</v>
      </c>
      <c r="G118" s="127">
        <v>53</v>
      </c>
      <c r="H118" s="127"/>
      <c r="I118" s="217"/>
    </row>
    <row r="119" spans="1:9" ht="12.75">
      <c r="A119" s="150" t="s">
        <v>64</v>
      </c>
      <c r="B119" s="205" t="s">
        <v>110</v>
      </c>
      <c r="C119" s="126">
        <f>SUM(D119:I119)</f>
        <v>2104</v>
      </c>
      <c r="D119" s="126"/>
      <c r="E119" s="129">
        <v>200</v>
      </c>
      <c r="F119" s="129">
        <v>1807</v>
      </c>
      <c r="G119" s="175">
        <v>97</v>
      </c>
      <c r="H119" s="127"/>
      <c r="I119" s="216"/>
    </row>
    <row r="120" spans="1:9" ht="12.75">
      <c r="A120" s="150" t="s">
        <v>65</v>
      </c>
      <c r="B120" s="205" t="s">
        <v>111</v>
      </c>
      <c r="C120" s="126">
        <f>SUM(D120:I120)</f>
        <v>2563</v>
      </c>
      <c r="D120" s="126"/>
      <c r="E120" s="129">
        <v>410</v>
      </c>
      <c r="F120" s="129">
        <v>1915</v>
      </c>
      <c r="G120" s="175">
        <v>238</v>
      </c>
      <c r="H120" s="127"/>
      <c r="I120" s="216"/>
    </row>
    <row r="121" spans="1:9" ht="12.75">
      <c r="A121" s="150" t="s">
        <v>218</v>
      </c>
      <c r="B121" s="205" t="s">
        <v>219</v>
      </c>
      <c r="C121" s="126">
        <f>SUM(D121:I121)</f>
        <v>154</v>
      </c>
      <c r="D121" s="126"/>
      <c r="E121" s="129">
        <v>50</v>
      </c>
      <c r="F121" s="129">
        <v>104</v>
      </c>
      <c r="G121" s="127"/>
      <c r="H121" s="127"/>
      <c r="I121" s="216"/>
    </row>
    <row r="122" spans="1:9" ht="12.75">
      <c r="A122" s="120">
        <v>322</v>
      </c>
      <c r="B122" s="203" t="s">
        <v>28</v>
      </c>
      <c r="C122" s="122">
        <f>SUM(C123:C133)</f>
        <v>55863</v>
      </c>
      <c r="D122" s="122">
        <f>SUM(D123:D133)</f>
        <v>854</v>
      </c>
      <c r="E122" s="122">
        <f>SUM(E123:E133)</f>
        <v>39355</v>
      </c>
      <c r="F122" s="122">
        <f>SUM(F123:F133)</f>
        <v>3237</v>
      </c>
      <c r="G122" s="122">
        <f>SUM(G123:G133)</f>
        <v>12417</v>
      </c>
      <c r="H122" s="122">
        <f>SUM(H123:H127)</f>
        <v>0</v>
      </c>
      <c r="I122" s="122">
        <f>SUM(I123:I127)</f>
        <v>0</v>
      </c>
    </row>
    <row r="123" spans="1:9" ht="12.75">
      <c r="A123" s="150" t="s">
        <v>69</v>
      </c>
      <c r="B123" s="205" t="s">
        <v>262</v>
      </c>
      <c r="C123" s="126">
        <f>SUM(D123:I123)</f>
        <v>17</v>
      </c>
      <c r="D123" s="130"/>
      <c r="E123" s="129"/>
      <c r="F123" s="142">
        <v>17</v>
      </c>
      <c r="G123" s="127"/>
      <c r="H123" s="127"/>
      <c r="I123" s="216"/>
    </row>
    <row r="124" spans="1:9" ht="12.75">
      <c r="A124" s="150" t="s">
        <v>70</v>
      </c>
      <c r="B124" s="205" t="s">
        <v>116</v>
      </c>
      <c r="C124" s="126">
        <f aca="true" t="shared" si="27" ref="C124:C133">SUM(D124:I124)</f>
        <v>1139</v>
      </c>
      <c r="D124" s="130"/>
      <c r="E124" s="129">
        <v>475</v>
      </c>
      <c r="F124" s="142"/>
      <c r="G124" s="127">
        <v>664</v>
      </c>
      <c r="H124" s="127"/>
      <c r="I124" s="216"/>
    </row>
    <row r="125" spans="1:9" ht="14.25" customHeight="1">
      <c r="A125" s="150" t="s">
        <v>71</v>
      </c>
      <c r="B125" s="205" t="s">
        <v>213</v>
      </c>
      <c r="C125" s="126">
        <f t="shared" si="27"/>
        <v>6854</v>
      </c>
      <c r="D125" s="130"/>
      <c r="E125" s="129">
        <v>3802</v>
      </c>
      <c r="F125" s="142">
        <v>392</v>
      </c>
      <c r="G125" s="175">
        <v>2660</v>
      </c>
      <c r="H125" s="127"/>
      <c r="I125" s="216"/>
    </row>
    <row r="126" spans="1:9" ht="14.25" customHeight="1">
      <c r="A126" s="150" t="s">
        <v>72</v>
      </c>
      <c r="B126" s="205" t="s">
        <v>118</v>
      </c>
      <c r="C126" s="126">
        <f t="shared" si="27"/>
        <v>225</v>
      </c>
      <c r="D126" s="130"/>
      <c r="E126" s="129">
        <v>225</v>
      </c>
      <c r="F126" s="142"/>
      <c r="G126" s="175"/>
      <c r="H126" s="127"/>
      <c r="I126" s="216"/>
    </row>
    <row r="127" spans="1:9" ht="12.75">
      <c r="A127" s="150" t="s">
        <v>241</v>
      </c>
      <c r="B127" s="205" t="s">
        <v>242</v>
      </c>
      <c r="C127" s="126">
        <f t="shared" si="27"/>
        <v>5300</v>
      </c>
      <c r="D127" s="130"/>
      <c r="E127" s="129">
        <v>5300</v>
      </c>
      <c r="F127" s="142"/>
      <c r="G127" s="127"/>
      <c r="H127" s="127"/>
      <c r="I127" s="216"/>
    </row>
    <row r="128" spans="1:9" ht="12.75">
      <c r="A128" s="150" t="s">
        <v>164</v>
      </c>
      <c r="B128" s="205" t="s">
        <v>165</v>
      </c>
      <c r="C128" s="126">
        <f t="shared" si="27"/>
        <v>1917</v>
      </c>
      <c r="D128" s="129">
        <v>854</v>
      </c>
      <c r="E128" s="126"/>
      <c r="F128" s="129"/>
      <c r="G128" s="175">
        <v>1063</v>
      </c>
      <c r="H128" s="127"/>
      <c r="I128" s="216"/>
    </row>
    <row r="129" spans="1:9" s="10" customFormat="1" ht="12.75">
      <c r="A129" s="150" t="s">
        <v>74</v>
      </c>
      <c r="B129" s="205" t="s">
        <v>120</v>
      </c>
      <c r="C129" s="126">
        <f t="shared" si="27"/>
        <v>794</v>
      </c>
      <c r="D129" s="129"/>
      <c r="E129" s="129">
        <v>574</v>
      </c>
      <c r="F129" s="126">
        <v>220</v>
      </c>
      <c r="G129" s="127"/>
      <c r="H129" s="127"/>
      <c r="I129" s="217"/>
    </row>
    <row r="130" spans="1:9" s="10" customFormat="1" ht="22.5">
      <c r="A130" s="150" t="s">
        <v>203</v>
      </c>
      <c r="B130" s="206" t="s">
        <v>214</v>
      </c>
      <c r="C130" s="244">
        <f t="shared" si="27"/>
        <v>22505</v>
      </c>
      <c r="D130" s="129"/>
      <c r="E130" s="129">
        <v>21177</v>
      </c>
      <c r="F130" s="170"/>
      <c r="G130" s="226">
        <v>1328</v>
      </c>
      <c r="H130" s="149"/>
      <c r="I130" s="217"/>
    </row>
    <row r="131" spans="1:9" s="10" customFormat="1" ht="24" customHeight="1">
      <c r="A131" s="150" t="s">
        <v>76</v>
      </c>
      <c r="B131" s="206" t="s">
        <v>215</v>
      </c>
      <c r="C131" s="244">
        <f t="shared" si="27"/>
        <v>3282</v>
      </c>
      <c r="D131" s="178"/>
      <c r="E131" s="178">
        <v>2230</v>
      </c>
      <c r="F131" s="170"/>
      <c r="G131" s="226">
        <v>1052</v>
      </c>
      <c r="H131" s="149"/>
      <c r="I131" s="262"/>
    </row>
    <row r="132" spans="1:9" s="10" customFormat="1" ht="15.75" customHeight="1">
      <c r="A132" s="150" t="s">
        <v>146</v>
      </c>
      <c r="B132" s="205" t="s">
        <v>147</v>
      </c>
      <c r="C132" s="126">
        <f t="shared" si="27"/>
        <v>13830</v>
      </c>
      <c r="D132" s="129"/>
      <c r="E132" s="129">
        <v>5572</v>
      </c>
      <c r="F132" s="170">
        <v>2608</v>
      </c>
      <c r="G132" s="226">
        <v>5650</v>
      </c>
      <c r="H132" s="149"/>
      <c r="I132" s="217"/>
    </row>
    <row r="133" spans="1:9" ht="12.75">
      <c r="A133" s="150"/>
      <c r="B133" s="205"/>
      <c r="C133" s="126">
        <f t="shared" si="27"/>
        <v>0</v>
      </c>
      <c r="D133" s="129"/>
      <c r="E133" s="138"/>
      <c r="F133" s="129"/>
      <c r="G133" s="175"/>
      <c r="H133" s="127"/>
      <c r="I133" s="216"/>
    </row>
    <row r="134" spans="1:9" ht="12.75">
      <c r="A134" s="120">
        <v>323</v>
      </c>
      <c r="B134" s="203" t="s">
        <v>29</v>
      </c>
      <c r="C134" s="122">
        <f aca="true" t="shared" si="28" ref="C134:I134">SUM(C135:C157)</f>
        <v>1205478</v>
      </c>
      <c r="D134" s="122">
        <f t="shared" si="28"/>
        <v>443331</v>
      </c>
      <c r="E134" s="122">
        <f t="shared" si="28"/>
        <v>193077</v>
      </c>
      <c r="F134" s="122">
        <f t="shared" si="28"/>
        <v>28735</v>
      </c>
      <c r="G134" s="122">
        <f t="shared" si="28"/>
        <v>540335</v>
      </c>
      <c r="H134" s="122">
        <f t="shared" si="28"/>
        <v>0</v>
      </c>
      <c r="I134" s="122">
        <f t="shared" si="28"/>
        <v>0</v>
      </c>
    </row>
    <row r="135" spans="1:9" ht="12.75">
      <c r="A135" s="150" t="s">
        <v>148</v>
      </c>
      <c r="B135" s="205" t="s">
        <v>149</v>
      </c>
      <c r="C135" s="126">
        <f>SUM(D135:I135)</f>
        <v>1412</v>
      </c>
      <c r="D135" s="129"/>
      <c r="E135" s="129">
        <v>1412</v>
      </c>
      <c r="F135" s="129"/>
      <c r="G135" s="127"/>
      <c r="H135" s="127"/>
      <c r="I135" s="216"/>
    </row>
    <row r="136" spans="1:9" ht="12.75">
      <c r="A136" s="150" t="s">
        <v>80</v>
      </c>
      <c r="B136" s="205" t="s">
        <v>126</v>
      </c>
      <c r="C136" s="126">
        <f aca="true" t="shared" si="29" ref="C136:C157">SUM(D136:I136)</f>
        <v>36787</v>
      </c>
      <c r="D136" s="129"/>
      <c r="E136" s="129">
        <v>16092</v>
      </c>
      <c r="F136" s="129"/>
      <c r="G136" s="175">
        <v>20695</v>
      </c>
      <c r="H136" s="127"/>
      <c r="I136" s="216"/>
    </row>
    <row r="137" spans="1:9" ht="23.25">
      <c r="A137" s="150" t="s">
        <v>216</v>
      </c>
      <c r="B137" s="205" t="s">
        <v>217</v>
      </c>
      <c r="C137" s="244">
        <f t="shared" si="29"/>
        <v>0</v>
      </c>
      <c r="D137" s="178"/>
      <c r="E137" s="178"/>
      <c r="F137" s="178"/>
      <c r="G137" s="149"/>
      <c r="H137" s="149"/>
      <c r="I137" s="245"/>
    </row>
    <row r="138" spans="1:9" ht="23.25">
      <c r="A138" s="150" t="s">
        <v>81</v>
      </c>
      <c r="B138" s="205" t="s">
        <v>270</v>
      </c>
      <c r="C138" s="244">
        <f t="shared" si="29"/>
        <v>3313</v>
      </c>
      <c r="D138" s="178"/>
      <c r="E138" s="178">
        <v>3313</v>
      </c>
      <c r="F138" s="178"/>
      <c r="G138" s="149"/>
      <c r="H138" s="149"/>
      <c r="I138" s="245"/>
    </row>
    <row r="139" spans="1:9" ht="12.75">
      <c r="A139" s="150" t="s">
        <v>83</v>
      </c>
      <c r="B139" s="205" t="s">
        <v>127</v>
      </c>
      <c r="C139" s="126">
        <f t="shared" si="29"/>
        <v>0</v>
      </c>
      <c r="D139" s="129"/>
      <c r="E139" s="142"/>
      <c r="F139" s="129"/>
      <c r="G139" s="127"/>
      <c r="H139" s="127"/>
      <c r="I139" s="216"/>
    </row>
    <row r="140" spans="1:9" ht="12.75">
      <c r="A140" s="150" t="s">
        <v>170</v>
      </c>
      <c r="B140" s="205" t="s">
        <v>171</v>
      </c>
      <c r="C140" s="126">
        <f t="shared" si="29"/>
        <v>23317</v>
      </c>
      <c r="D140" s="129"/>
      <c r="E140" s="129">
        <v>5474</v>
      </c>
      <c r="F140" s="129">
        <v>800</v>
      </c>
      <c r="G140" s="175">
        <v>17043</v>
      </c>
      <c r="H140" s="127"/>
      <c r="I140" s="216"/>
    </row>
    <row r="141" spans="1:9" ht="12.75">
      <c r="A141" s="150" t="s">
        <v>172</v>
      </c>
      <c r="B141" s="205" t="s">
        <v>173</v>
      </c>
      <c r="C141" s="126">
        <f t="shared" si="29"/>
        <v>11200</v>
      </c>
      <c r="D141" s="129"/>
      <c r="E141" s="129">
        <v>5105</v>
      </c>
      <c r="F141" s="129"/>
      <c r="G141" s="175">
        <v>6095</v>
      </c>
      <c r="H141" s="127"/>
      <c r="I141" s="216"/>
    </row>
    <row r="142" spans="1:9" ht="12.75">
      <c r="A142" s="150" t="s">
        <v>186</v>
      </c>
      <c r="B142" s="205" t="s">
        <v>187</v>
      </c>
      <c r="C142" s="126">
        <f t="shared" si="29"/>
        <v>10402</v>
      </c>
      <c r="D142" s="129"/>
      <c r="E142" s="129">
        <v>1225</v>
      </c>
      <c r="F142" s="129"/>
      <c r="G142" s="175">
        <v>9177</v>
      </c>
      <c r="H142" s="127"/>
      <c r="I142" s="216"/>
    </row>
    <row r="143" spans="1:9" ht="12.75">
      <c r="A143" s="150" t="s">
        <v>174</v>
      </c>
      <c r="B143" s="205" t="s">
        <v>175</v>
      </c>
      <c r="C143" s="126">
        <f t="shared" si="29"/>
        <v>28757</v>
      </c>
      <c r="D143" s="129"/>
      <c r="E143" s="129">
        <v>22425</v>
      </c>
      <c r="F143" s="129">
        <v>1616</v>
      </c>
      <c r="G143" s="175">
        <v>4716</v>
      </c>
      <c r="H143" s="127"/>
      <c r="I143" s="216"/>
    </row>
    <row r="144" spans="1:9" ht="12.75">
      <c r="A144" s="150" t="s">
        <v>176</v>
      </c>
      <c r="B144" s="205" t="s">
        <v>177</v>
      </c>
      <c r="C144" s="126">
        <f t="shared" si="29"/>
        <v>4532</v>
      </c>
      <c r="D144" s="129"/>
      <c r="E144" s="129">
        <v>2300</v>
      </c>
      <c r="F144" s="129"/>
      <c r="G144" s="175">
        <v>2232</v>
      </c>
      <c r="H144" s="127"/>
      <c r="I144" s="216"/>
    </row>
    <row r="145" spans="1:9" ht="12.75">
      <c r="A145" s="150" t="s">
        <v>87</v>
      </c>
      <c r="B145" s="205" t="s">
        <v>131</v>
      </c>
      <c r="C145" s="126">
        <f t="shared" si="29"/>
        <v>1585</v>
      </c>
      <c r="D145" s="129"/>
      <c r="E145" s="126"/>
      <c r="F145" s="129"/>
      <c r="G145" s="175">
        <v>1585</v>
      </c>
      <c r="H145" s="127"/>
      <c r="I145" s="216"/>
    </row>
    <row r="146" spans="1:9" ht="12.75">
      <c r="A146" s="150" t="s">
        <v>178</v>
      </c>
      <c r="B146" s="205" t="s">
        <v>179</v>
      </c>
      <c r="C146" s="126">
        <f t="shared" si="29"/>
        <v>6255</v>
      </c>
      <c r="D146" s="171">
        <v>2273</v>
      </c>
      <c r="E146" s="129"/>
      <c r="F146" s="129"/>
      <c r="G146" s="175">
        <v>3982</v>
      </c>
      <c r="H146" s="127"/>
      <c r="I146" s="216"/>
    </row>
    <row r="147" spans="1:9" ht="12.75">
      <c r="A147" s="150" t="s">
        <v>283</v>
      </c>
      <c r="B147" s="205" t="s">
        <v>284</v>
      </c>
      <c r="C147" s="126">
        <f t="shared" si="29"/>
        <v>6625</v>
      </c>
      <c r="D147" s="171"/>
      <c r="E147" s="129">
        <v>6625</v>
      </c>
      <c r="F147" s="129"/>
      <c r="G147" s="175"/>
      <c r="H147" s="127"/>
      <c r="I147" s="216"/>
    </row>
    <row r="148" spans="1:9" ht="12.75">
      <c r="A148" s="150" t="s">
        <v>188</v>
      </c>
      <c r="B148" s="205" t="s">
        <v>189</v>
      </c>
      <c r="C148" s="126">
        <f t="shared" si="29"/>
        <v>2554</v>
      </c>
      <c r="D148" s="129"/>
      <c r="E148" s="129"/>
      <c r="F148" s="129"/>
      <c r="G148" s="175">
        <v>2554</v>
      </c>
      <c r="H148" s="127"/>
      <c r="I148" s="216"/>
    </row>
    <row r="149" spans="1:9" ht="12.75">
      <c r="A149" s="150" t="s">
        <v>220</v>
      </c>
      <c r="B149" s="205" t="s">
        <v>221</v>
      </c>
      <c r="C149" s="126">
        <f t="shared" si="29"/>
        <v>230</v>
      </c>
      <c r="D149" s="129"/>
      <c r="E149" s="129">
        <v>230</v>
      </c>
      <c r="F149" s="129"/>
      <c r="G149" s="175"/>
      <c r="H149" s="127"/>
      <c r="I149" s="216"/>
    </row>
    <row r="150" spans="1:9" ht="12.75">
      <c r="A150" s="150" t="s">
        <v>180</v>
      </c>
      <c r="B150" s="205" t="s">
        <v>181</v>
      </c>
      <c r="C150" s="126">
        <f t="shared" si="29"/>
        <v>612319</v>
      </c>
      <c r="D150" s="129">
        <v>149866</v>
      </c>
      <c r="E150" s="129">
        <v>79452</v>
      </c>
      <c r="F150" s="129">
        <v>25000</v>
      </c>
      <c r="G150" s="175">
        <v>358001</v>
      </c>
      <c r="H150" s="127"/>
      <c r="I150" s="216"/>
    </row>
    <row r="151" spans="1:9" ht="12.75">
      <c r="A151" s="150" t="s">
        <v>88</v>
      </c>
      <c r="B151" s="205" t="s">
        <v>132</v>
      </c>
      <c r="C151" s="126">
        <f t="shared" si="29"/>
        <v>93093</v>
      </c>
      <c r="D151" s="129">
        <v>88565</v>
      </c>
      <c r="E151" s="129">
        <v>3778</v>
      </c>
      <c r="F151" s="129"/>
      <c r="G151" s="127">
        <v>750</v>
      </c>
      <c r="H151" s="127"/>
      <c r="I151" s="216"/>
    </row>
    <row r="152" spans="1:9" ht="12.75">
      <c r="A152" s="150" t="s">
        <v>89</v>
      </c>
      <c r="B152" s="205" t="s">
        <v>133</v>
      </c>
      <c r="C152" s="126">
        <f t="shared" si="29"/>
        <v>173741</v>
      </c>
      <c r="D152" s="161">
        <v>100411</v>
      </c>
      <c r="E152" s="129">
        <v>23449</v>
      </c>
      <c r="F152" s="129"/>
      <c r="G152" s="175">
        <v>49881</v>
      </c>
      <c r="H152" s="127"/>
      <c r="I152" s="216"/>
    </row>
    <row r="153" spans="1:9" ht="12.75">
      <c r="A153" s="150" t="s">
        <v>91</v>
      </c>
      <c r="B153" s="205" t="s">
        <v>135</v>
      </c>
      <c r="C153" s="126">
        <f t="shared" si="29"/>
        <v>6321</v>
      </c>
      <c r="D153" s="129"/>
      <c r="E153" s="129">
        <v>1404</v>
      </c>
      <c r="F153" s="129"/>
      <c r="G153" s="175">
        <v>4917</v>
      </c>
      <c r="H153" s="127"/>
      <c r="I153" s="216"/>
    </row>
    <row r="154" spans="1:9" ht="12.75">
      <c r="A154" s="150" t="s">
        <v>182</v>
      </c>
      <c r="B154" s="205" t="s">
        <v>183</v>
      </c>
      <c r="C154" s="126">
        <f t="shared" si="29"/>
        <v>25257</v>
      </c>
      <c r="D154" s="129"/>
      <c r="E154" s="129">
        <v>5956</v>
      </c>
      <c r="F154" s="129">
        <v>1319</v>
      </c>
      <c r="G154" s="175">
        <v>17982</v>
      </c>
      <c r="H154" s="127"/>
      <c r="I154" s="216"/>
    </row>
    <row r="155" spans="1:9" ht="12.75">
      <c r="A155" s="150" t="s">
        <v>190</v>
      </c>
      <c r="B155" s="205" t="s">
        <v>191</v>
      </c>
      <c r="C155" s="126">
        <f t="shared" si="29"/>
        <v>27</v>
      </c>
      <c r="D155" s="129"/>
      <c r="E155" s="129">
        <v>27</v>
      </c>
      <c r="F155" s="129"/>
      <c r="G155" s="127"/>
      <c r="H155" s="127"/>
      <c r="I155" s="216"/>
    </row>
    <row r="156" spans="1:9" ht="12.75">
      <c r="A156" s="150" t="s">
        <v>166</v>
      </c>
      <c r="B156" s="205" t="s">
        <v>167</v>
      </c>
      <c r="C156" s="126">
        <f t="shared" si="29"/>
        <v>15415</v>
      </c>
      <c r="D156" s="129">
        <v>15415</v>
      </c>
      <c r="E156" s="129"/>
      <c r="F156" s="126"/>
      <c r="G156" s="175"/>
      <c r="H156" s="127"/>
      <c r="I156" s="216"/>
    </row>
    <row r="157" spans="1:9" ht="12.75">
      <c r="A157" s="150" t="s">
        <v>168</v>
      </c>
      <c r="B157" s="205" t="s">
        <v>169</v>
      </c>
      <c r="C157" s="126">
        <f t="shared" si="29"/>
        <v>142336</v>
      </c>
      <c r="D157" s="161">
        <v>86801</v>
      </c>
      <c r="E157" s="138">
        <v>14810</v>
      </c>
      <c r="F157" s="129"/>
      <c r="G157" s="175">
        <v>40725</v>
      </c>
      <c r="H157" s="127"/>
      <c r="I157" s="216"/>
    </row>
    <row r="158" spans="1:9" ht="15" customHeight="1">
      <c r="A158" s="120">
        <v>324</v>
      </c>
      <c r="B158" s="203" t="s">
        <v>56</v>
      </c>
      <c r="C158" s="122">
        <f aca="true" t="shared" si="30" ref="C158:I158">SUM(C159)</f>
        <v>254070</v>
      </c>
      <c r="D158" s="122">
        <f t="shared" si="30"/>
        <v>110816</v>
      </c>
      <c r="E158" s="122">
        <f t="shared" si="30"/>
        <v>6755</v>
      </c>
      <c r="F158" s="122">
        <f t="shared" si="30"/>
        <v>16034</v>
      </c>
      <c r="G158" s="122">
        <f t="shared" si="30"/>
        <v>120465</v>
      </c>
      <c r="H158" s="122">
        <f t="shared" si="30"/>
        <v>0</v>
      </c>
      <c r="I158" s="122">
        <f t="shared" si="30"/>
        <v>0</v>
      </c>
    </row>
    <row r="159" spans="1:9" ht="12.75">
      <c r="A159" s="150" t="s">
        <v>92</v>
      </c>
      <c r="B159" s="205" t="s">
        <v>136</v>
      </c>
      <c r="C159" s="126">
        <f>SUM(D159:I159)</f>
        <v>254070</v>
      </c>
      <c r="D159" s="129">
        <v>110816</v>
      </c>
      <c r="E159" s="173">
        <v>6755</v>
      </c>
      <c r="F159" s="129">
        <v>16034</v>
      </c>
      <c r="G159" s="175">
        <v>120465</v>
      </c>
      <c r="H159" s="127"/>
      <c r="I159" s="216"/>
    </row>
    <row r="160" spans="1:9" ht="12.75">
      <c r="A160" s="120">
        <v>329</v>
      </c>
      <c r="B160" s="203" t="s">
        <v>30</v>
      </c>
      <c r="C160" s="122">
        <f aca="true" t="shared" si="31" ref="C160:I160">SUM(C161:C167)</f>
        <v>31831</v>
      </c>
      <c r="D160" s="122">
        <f t="shared" si="31"/>
        <v>16622</v>
      </c>
      <c r="E160" s="122">
        <f t="shared" si="31"/>
        <v>5562</v>
      </c>
      <c r="F160" s="122">
        <f t="shared" si="31"/>
        <v>500</v>
      </c>
      <c r="G160" s="122">
        <f t="shared" si="31"/>
        <v>9147</v>
      </c>
      <c r="H160" s="122">
        <f t="shared" si="31"/>
        <v>0</v>
      </c>
      <c r="I160" s="122">
        <f t="shared" si="31"/>
        <v>0</v>
      </c>
    </row>
    <row r="161" spans="1:9" ht="12.75">
      <c r="A161" s="150" t="s">
        <v>94</v>
      </c>
      <c r="B161" s="205" t="s">
        <v>138</v>
      </c>
      <c r="C161" s="126">
        <f>SUM(D161:I161)</f>
        <v>7072</v>
      </c>
      <c r="D161" s="129">
        <v>7072</v>
      </c>
      <c r="E161" s="174"/>
      <c r="F161" s="175"/>
      <c r="G161" s="175"/>
      <c r="H161" s="127"/>
      <c r="I161" s="216"/>
    </row>
    <row r="162" spans="1:9" ht="12.75">
      <c r="A162" s="150" t="s">
        <v>96</v>
      </c>
      <c r="B162" s="205" t="s">
        <v>140</v>
      </c>
      <c r="C162" s="126">
        <f aca="true" t="shared" si="32" ref="C162:C167">SUM(D162:I162)</f>
        <v>13691</v>
      </c>
      <c r="D162" s="129">
        <v>8714</v>
      </c>
      <c r="E162" s="164">
        <v>4477</v>
      </c>
      <c r="F162" s="173">
        <v>500</v>
      </c>
      <c r="G162" s="127"/>
      <c r="H162" s="127"/>
      <c r="I162" s="216"/>
    </row>
    <row r="163" spans="1:9" ht="12.75">
      <c r="A163" s="150" t="s">
        <v>184</v>
      </c>
      <c r="B163" s="205" t="s">
        <v>185</v>
      </c>
      <c r="C163" s="126">
        <f t="shared" si="32"/>
        <v>160</v>
      </c>
      <c r="D163" s="129"/>
      <c r="E163" s="173"/>
      <c r="F163" s="175"/>
      <c r="G163" s="127">
        <v>160</v>
      </c>
      <c r="H163" s="127"/>
      <c r="I163" s="216"/>
    </row>
    <row r="164" spans="1:9" ht="12.75">
      <c r="A164" s="150" t="s">
        <v>98</v>
      </c>
      <c r="B164" s="205" t="s">
        <v>142</v>
      </c>
      <c r="C164" s="126">
        <f t="shared" si="32"/>
        <v>0</v>
      </c>
      <c r="D164" s="129"/>
      <c r="E164" s="173"/>
      <c r="F164" s="174"/>
      <c r="G164" s="127"/>
      <c r="H164" s="127"/>
      <c r="I164" s="216"/>
    </row>
    <row r="165" spans="1:9" ht="12.75">
      <c r="A165" s="150" t="s">
        <v>100</v>
      </c>
      <c r="B165" s="205" t="s">
        <v>143</v>
      </c>
      <c r="C165" s="126">
        <f t="shared" si="32"/>
        <v>836</v>
      </c>
      <c r="D165" s="129">
        <v>836</v>
      </c>
      <c r="E165" s="173"/>
      <c r="F165" s="174"/>
      <c r="G165" s="127"/>
      <c r="H165" s="127"/>
      <c r="I165" s="216"/>
    </row>
    <row r="166" spans="1:9" ht="14.25" customHeight="1">
      <c r="A166" s="150" t="s">
        <v>159</v>
      </c>
      <c r="B166" s="205" t="s">
        <v>239</v>
      </c>
      <c r="C166" s="126">
        <f t="shared" si="32"/>
        <v>10072</v>
      </c>
      <c r="D166" s="129"/>
      <c r="E166" s="173">
        <v>1085</v>
      </c>
      <c r="F166" s="173"/>
      <c r="G166" s="175">
        <v>8987</v>
      </c>
      <c r="H166" s="127"/>
      <c r="I166" s="216"/>
    </row>
    <row r="167" spans="1:9" ht="12.75">
      <c r="A167" s="150" t="s">
        <v>160</v>
      </c>
      <c r="B167" s="205" t="s">
        <v>30</v>
      </c>
      <c r="C167" s="126">
        <f t="shared" si="32"/>
        <v>0</v>
      </c>
      <c r="D167" s="129"/>
      <c r="E167" s="173"/>
      <c r="F167" s="174"/>
      <c r="G167" s="127"/>
      <c r="H167" s="127"/>
      <c r="I167" s="216"/>
    </row>
    <row r="168" spans="1:9" ht="12.75">
      <c r="A168" s="112">
        <v>34</v>
      </c>
      <c r="B168" s="204" t="s">
        <v>31</v>
      </c>
      <c r="C168" s="118">
        <f aca="true" t="shared" si="33" ref="C168:I168">SUM(C169)</f>
        <v>12744</v>
      </c>
      <c r="D168" s="118">
        <f t="shared" si="33"/>
        <v>0</v>
      </c>
      <c r="E168" s="118">
        <f t="shared" si="33"/>
        <v>12744</v>
      </c>
      <c r="F168" s="118">
        <f t="shared" si="33"/>
        <v>0</v>
      </c>
      <c r="G168" s="118">
        <f t="shared" si="33"/>
        <v>0</v>
      </c>
      <c r="H168" s="118">
        <f t="shared" si="33"/>
        <v>0</v>
      </c>
      <c r="I168" s="118">
        <f t="shared" si="33"/>
        <v>0</v>
      </c>
    </row>
    <row r="169" spans="1:9" ht="12.75">
      <c r="A169" s="120">
        <v>343</v>
      </c>
      <c r="B169" s="203" t="s">
        <v>32</v>
      </c>
      <c r="C169" s="122">
        <f aca="true" t="shared" si="34" ref="C169:I169">SUM(C170:C171)</f>
        <v>12744</v>
      </c>
      <c r="D169" s="122">
        <f t="shared" si="34"/>
        <v>0</v>
      </c>
      <c r="E169" s="122">
        <f t="shared" si="34"/>
        <v>12744</v>
      </c>
      <c r="F169" s="122">
        <f t="shared" si="34"/>
        <v>0</v>
      </c>
      <c r="G169" s="122">
        <f t="shared" si="34"/>
        <v>0</v>
      </c>
      <c r="H169" s="122">
        <f t="shared" si="34"/>
        <v>0</v>
      </c>
      <c r="I169" s="122">
        <f t="shared" si="34"/>
        <v>0</v>
      </c>
    </row>
    <row r="170" spans="1:9" ht="12.75">
      <c r="A170" s="150" t="s">
        <v>101</v>
      </c>
      <c r="B170" s="205" t="s">
        <v>144</v>
      </c>
      <c r="C170" s="126">
        <f>SUM(D170:I170)</f>
        <v>12744</v>
      </c>
      <c r="D170" s="130"/>
      <c r="E170" s="173">
        <v>12744</v>
      </c>
      <c r="F170" s="127"/>
      <c r="G170" s="127"/>
      <c r="H170" s="127"/>
      <c r="I170" s="216"/>
    </row>
    <row r="171" spans="1:9" ht="12.75">
      <c r="A171" s="150" t="s">
        <v>208</v>
      </c>
      <c r="B171" s="205" t="s">
        <v>240</v>
      </c>
      <c r="C171" s="126">
        <f>SUM(D171:I171)</f>
        <v>0</v>
      </c>
      <c r="D171" s="130"/>
      <c r="E171" s="173"/>
      <c r="F171" s="127"/>
      <c r="G171" s="127"/>
      <c r="H171" s="127"/>
      <c r="I171" s="216"/>
    </row>
    <row r="172" spans="1:9" ht="24">
      <c r="A172" s="112">
        <v>4</v>
      </c>
      <c r="B172" s="204" t="s">
        <v>34</v>
      </c>
      <c r="C172" s="271">
        <f>SUM(C173)</f>
        <v>0</v>
      </c>
      <c r="D172" s="271">
        <f aca="true" t="shared" si="35" ref="D172:I172">SUM(D173)</f>
        <v>0</v>
      </c>
      <c r="E172" s="271">
        <f t="shared" si="35"/>
        <v>0</v>
      </c>
      <c r="F172" s="271">
        <f t="shared" si="35"/>
        <v>0</v>
      </c>
      <c r="G172" s="271">
        <f t="shared" si="35"/>
        <v>0</v>
      </c>
      <c r="H172" s="271">
        <f t="shared" si="35"/>
        <v>0</v>
      </c>
      <c r="I172" s="271">
        <f t="shared" si="35"/>
        <v>0</v>
      </c>
    </row>
    <row r="173" spans="1:9" ht="26.25" customHeight="1">
      <c r="A173" s="112">
        <v>42</v>
      </c>
      <c r="B173" s="204" t="s">
        <v>35</v>
      </c>
      <c r="C173" s="271">
        <f>C174</f>
        <v>0</v>
      </c>
      <c r="D173" s="271">
        <f aca="true" t="shared" si="36" ref="D173:I173">D174</f>
        <v>0</v>
      </c>
      <c r="E173" s="271">
        <f t="shared" si="36"/>
        <v>0</v>
      </c>
      <c r="F173" s="271">
        <f t="shared" si="36"/>
        <v>0</v>
      </c>
      <c r="G173" s="271">
        <f t="shared" si="36"/>
        <v>0</v>
      </c>
      <c r="H173" s="271">
        <f t="shared" si="36"/>
        <v>0</v>
      </c>
      <c r="I173" s="271">
        <f t="shared" si="36"/>
        <v>0</v>
      </c>
    </row>
    <row r="174" spans="1:9" ht="12.75">
      <c r="A174" s="120">
        <v>422</v>
      </c>
      <c r="B174" s="203" t="s">
        <v>33</v>
      </c>
      <c r="C174" s="143">
        <f>C175</f>
        <v>0</v>
      </c>
      <c r="D174" s="143">
        <f aca="true" t="shared" si="37" ref="D174:I174">D175</f>
        <v>0</v>
      </c>
      <c r="E174" s="143">
        <f t="shared" si="37"/>
        <v>0</v>
      </c>
      <c r="F174" s="143">
        <f t="shared" si="37"/>
        <v>0</v>
      </c>
      <c r="G174" s="143">
        <f t="shared" si="37"/>
        <v>0</v>
      </c>
      <c r="H174" s="143">
        <f t="shared" si="37"/>
        <v>0</v>
      </c>
      <c r="I174" s="143">
        <f t="shared" si="37"/>
        <v>0</v>
      </c>
    </row>
    <row r="175" spans="1:9" ht="12.75">
      <c r="A175" s="150" t="s">
        <v>258</v>
      </c>
      <c r="B175" s="205" t="s">
        <v>259</v>
      </c>
      <c r="C175" s="175">
        <f>SUM(D175:I175)</f>
        <v>0</v>
      </c>
      <c r="D175" s="175"/>
      <c r="E175" s="175"/>
      <c r="F175" s="175"/>
      <c r="G175" s="175"/>
      <c r="H175" s="175"/>
      <c r="I175" s="272"/>
    </row>
    <row r="176" spans="1:9" ht="23.25">
      <c r="A176" s="120">
        <v>424</v>
      </c>
      <c r="B176" s="203" t="s">
        <v>36</v>
      </c>
      <c r="C176" s="108"/>
      <c r="D176" s="108"/>
      <c r="E176" s="115"/>
      <c r="F176" s="108"/>
      <c r="G176" s="108"/>
      <c r="H176" s="108"/>
      <c r="I176" s="214"/>
    </row>
    <row r="177" spans="1:9" ht="12.75">
      <c r="A177" s="120"/>
      <c r="B177" s="203"/>
      <c r="C177" s="108"/>
      <c r="D177" s="108"/>
      <c r="E177" s="115"/>
      <c r="F177" s="108"/>
      <c r="G177" s="108"/>
      <c r="H177" s="108"/>
      <c r="I177" s="214"/>
    </row>
    <row r="178" spans="1:9" ht="12.75">
      <c r="A178" s="240"/>
      <c r="B178" s="241" t="s">
        <v>277</v>
      </c>
      <c r="C178" s="239">
        <f>C180+C214</f>
        <v>26318</v>
      </c>
      <c r="D178" s="239">
        <f aca="true" t="shared" si="38" ref="D178:I178">D180+D214</f>
        <v>14600</v>
      </c>
      <c r="E178" s="239">
        <f t="shared" si="38"/>
        <v>11718</v>
      </c>
      <c r="F178" s="239">
        <f t="shared" si="38"/>
        <v>0</v>
      </c>
      <c r="G178" s="239">
        <f t="shared" si="38"/>
        <v>0</v>
      </c>
      <c r="H178" s="239">
        <f t="shared" si="38"/>
        <v>0</v>
      </c>
      <c r="I178" s="239">
        <f t="shared" si="38"/>
        <v>0</v>
      </c>
    </row>
    <row r="179" spans="1:9" ht="24">
      <c r="A179" s="117" t="s">
        <v>54</v>
      </c>
      <c r="B179" s="204" t="s">
        <v>55</v>
      </c>
      <c r="C179" s="113"/>
      <c r="D179" s="113"/>
      <c r="E179" s="114"/>
      <c r="F179" s="113"/>
      <c r="G179" s="113"/>
      <c r="H179" s="113"/>
      <c r="I179" s="214"/>
    </row>
    <row r="180" spans="1:9" ht="12.75">
      <c r="A180" s="112">
        <v>3</v>
      </c>
      <c r="B180" s="204" t="s">
        <v>21</v>
      </c>
      <c r="C180" s="118">
        <f aca="true" t="shared" si="39" ref="C180:I180">C181+C184+C212</f>
        <v>26318</v>
      </c>
      <c r="D180" s="118">
        <f t="shared" si="39"/>
        <v>14600</v>
      </c>
      <c r="E180" s="118">
        <f t="shared" si="39"/>
        <v>11718</v>
      </c>
      <c r="F180" s="118">
        <f t="shared" si="39"/>
        <v>0</v>
      </c>
      <c r="G180" s="118">
        <f t="shared" si="39"/>
        <v>0</v>
      </c>
      <c r="H180" s="118">
        <f t="shared" si="39"/>
        <v>0</v>
      </c>
      <c r="I180" s="118">
        <f t="shared" si="39"/>
        <v>0</v>
      </c>
    </row>
    <row r="181" spans="1:9" ht="12.75">
      <c r="A181" s="112">
        <v>31</v>
      </c>
      <c r="B181" s="204" t="s">
        <v>22</v>
      </c>
      <c r="C181" s="118">
        <f aca="true" t="shared" si="40" ref="C181:I181">SUM(C182+C183)</f>
        <v>0</v>
      </c>
      <c r="D181" s="176">
        <f t="shared" si="40"/>
        <v>0</v>
      </c>
      <c r="E181" s="118">
        <f t="shared" si="40"/>
        <v>0</v>
      </c>
      <c r="F181" s="118">
        <f t="shared" si="40"/>
        <v>0</v>
      </c>
      <c r="G181" s="118">
        <f t="shared" si="40"/>
        <v>0</v>
      </c>
      <c r="H181" s="118">
        <f t="shared" si="40"/>
        <v>0</v>
      </c>
      <c r="I181" s="118">
        <f t="shared" si="40"/>
        <v>0</v>
      </c>
    </row>
    <row r="182" spans="1:9" ht="12.75">
      <c r="A182" s="120">
        <v>312</v>
      </c>
      <c r="B182" s="203" t="s">
        <v>24</v>
      </c>
      <c r="C182" s="108"/>
      <c r="D182" s="108"/>
      <c r="E182" s="115"/>
      <c r="F182" s="122"/>
      <c r="G182" s="108"/>
      <c r="H182" s="108"/>
      <c r="I182" s="214"/>
    </row>
    <row r="183" spans="1:9" ht="12.75">
      <c r="A183" s="120">
        <v>313</v>
      </c>
      <c r="B183" s="203" t="s">
        <v>25</v>
      </c>
      <c r="C183" s="108"/>
      <c r="D183" s="108"/>
      <c r="E183" s="115"/>
      <c r="F183" s="122"/>
      <c r="G183" s="108"/>
      <c r="H183" s="108"/>
      <c r="I183" s="214"/>
    </row>
    <row r="184" spans="1:9" ht="12.75">
      <c r="A184" s="112">
        <v>32</v>
      </c>
      <c r="B184" s="204" t="s">
        <v>26</v>
      </c>
      <c r="C184" s="118">
        <f aca="true" t="shared" si="41" ref="C184:I184">C185+C189+C194+C207+C209</f>
        <v>26318</v>
      </c>
      <c r="D184" s="118">
        <f t="shared" si="41"/>
        <v>14600</v>
      </c>
      <c r="E184" s="118">
        <f t="shared" si="41"/>
        <v>11718</v>
      </c>
      <c r="F184" s="118">
        <f t="shared" si="41"/>
        <v>0</v>
      </c>
      <c r="G184" s="118">
        <f t="shared" si="41"/>
        <v>0</v>
      </c>
      <c r="H184" s="118">
        <f t="shared" si="41"/>
        <v>0</v>
      </c>
      <c r="I184" s="118">
        <f t="shared" si="41"/>
        <v>0</v>
      </c>
    </row>
    <row r="185" spans="1:9" ht="12.75">
      <c r="A185" s="120">
        <v>321</v>
      </c>
      <c r="B185" s="203" t="s">
        <v>27</v>
      </c>
      <c r="C185" s="122">
        <f aca="true" t="shared" si="42" ref="C185:I185">SUM(C186:C188)</f>
        <v>1417</v>
      </c>
      <c r="D185" s="122">
        <f t="shared" si="42"/>
        <v>747</v>
      </c>
      <c r="E185" s="122">
        <f t="shared" si="42"/>
        <v>670</v>
      </c>
      <c r="F185" s="122">
        <f t="shared" si="42"/>
        <v>0</v>
      </c>
      <c r="G185" s="122">
        <f t="shared" si="42"/>
        <v>0</v>
      </c>
      <c r="H185" s="122">
        <f t="shared" si="42"/>
        <v>0</v>
      </c>
      <c r="I185" s="122">
        <f t="shared" si="42"/>
        <v>0</v>
      </c>
    </row>
    <row r="186" spans="1:9" ht="12.75">
      <c r="A186" s="183">
        <v>32111</v>
      </c>
      <c r="B186" s="205" t="s">
        <v>280</v>
      </c>
      <c r="C186" s="126">
        <f>SUM(D186:I186)</f>
        <v>270</v>
      </c>
      <c r="D186" s="126"/>
      <c r="E186" s="126">
        <v>270</v>
      </c>
      <c r="F186" s="126"/>
      <c r="G186" s="126"/>
      <c r="H186" s="126"/>
      <c r="I186" s="126"/>
    </row>
    <row r="187" spans="1:9" ht="12.75">
      <c r="A187" s="150" t="s">
        <v>64</v>
      </c>
      <c r="B187" s="205" t="s">
        <v>281</v>
      </c>
      <c r="C187" s="126">
        <f>SUM(D187:I187)</f>
        <v>400</v>
      </c>
      <c r="D187" s="126"/>
      <c r="E187" s="126">
        <v>400</v>
      </c>
      <c r="F187" s="126"/>
      <c r="G187" s="126"/>
      <c r="H187" s="126"/>
      <c r="I187" s="126"/>
    </row>
    <row r="188" spans="1:9" ht="12.75">
      <c r="A188" s="150" t="s">
        <v>65</v>
      </c>
      <c r="B188" s="205" t="s">
        <v>279</v>
      </c>
      <c r="C188" s="126">
        <f>SUM(D188:I188)</f>
        <v>747</v>
      </c>
      <c r="D188" s="126">
        <v>747</v>
      </c>
      <c r="E188" s="126"/>
      <c r="F188" s="126"/>
      <c r="G188" s="126"/>
      <c r="H188" s="126"/>
      <c r="I188" s="246"/>
    </row>
    <row r="189" spans="1:9" ht="12.75">
      <c r="A189" s="120">
        <v>322</v>
      </c>
      <c r="B189" s="203" t="s">
        <v>28</v>
      </c>
      <c r="C189" s="122">
        <f>SUM(C190:C193)</f>
        <v>748</v>
      </c>
      <c r="D189" s="122">
        <f>SUM(D190:D193)</f>
        <v>648</v>
      </c>
      <c r="E189" s="122">
        <f>SUM(E190:E193)</f>
        <v>100</v>
      </c>
      <c r="F189" s="122">
        <f>SUM(F190:F192)</f>
        <v>0</v>
      </c>
      <c r="G189" s="122">
        <f>SUM(G190:G192)</f>
        <v>0</v>
      </c>
      <c r="H189" s="122">
        <f>SUM(H190:H192)</f>
        <v>0</v>
      </c>
      <c r="I189" s="122">
        <f>SUM(I190:I192)</f>
        <v>0</v>
      </c>
    </row>
    <row r="190" spans="1:9" ht="14.25" customHeight="1">
      <c r="A190" s="150" t="s">
        <v>71</v>
      </c>
      <c r="B190" s="205" t="s">
        <v>192</v>
      </c>
      <c r="C190" s="126">
        <f>SUM(D190:I190)</f>
        <v>0</v>
      </c>
      <c r="D190" s="129"/>
      <c r="E190" s="130"/>
      <c r="F190" s="129"/>
      <c r="G190" s="127"/>
      <c r="H190" s="127"/>
      <c r="I190" s="216"/>
    </row>
    <row r="191" spans="1:9" ht="15" customHeight="1">
      <c r="A191" s="150" t="s">
        <v>164</v>
      </c>
      <c r="B191" s="205" t="s">
        <v>263</v>
      </c>
      <c r="C191" s="126">
        <f>SUM(D191:I191)</f>
        <v>710</v>
      </c>
      <c r="D191" s="129">
        <v>610</v>
      </c>
      <c r="E191" s="129">
        <v>100</v>
      </c>
      <c r="F191" s="129"/>
      <c r="G191" s="126"/>
      <c r="H191" s="126"/>
      <c r="I191" s="246"/>
    </row>
    <row r="192" spans="1:9" ht="12.75">
      <c r="A192" s="150" t="s">
        <v>74</v>
      </c>
      <c r="B192" s="205" t="s">
        <v>120</v>
      </c>
      <c r="C192" s="126">
        <f>SUM(D192:I192)</f>
        <v>38</v>
      </c>
      <c r="D192" s="129">
        <v>38</v>
      </c>
      <c r="E192" s="129"/>
      <c r="F192" s="126"/>
      <c r="G192" s="247"/>
      <c r="H192" s="247"/>
      <c r="I192" s="246"/>
    </row>
    <row r="193" spans="1:9" ht="12.75">
      <c r="A193" s="150" t="s">
        <v>146</v>
      </c>
      <c r="B193" s="205" t="s">
        <v>147</v>
      </c>
      <c r="C193" s="126">
        <f>SUM(D193:I193)</f>
        <v>0</v>
      </c>
      <c r="D193" s="129"/>
      <c r="E193" s="130"/>
      <c r="F193" s="126"/>
      <c r="G193" s="177"/>
      <c r="H193" s="177"/>
      <c r="I193" s="216"/>
    </row>
    <row r="194" spans="1:9" ht="12.75">
      <c r="A194" s="120">
        <v>323</v>
      </c>
      <c r="B194" s="203" t="s">
        <v>29</v>
      </c>
      <c r="C194" s="122">
        <f aca="true" t="shared" si="43" ref="C194:I194">SUM(C195:C206)</f>
        <v>15093</v>
      </c>
      <c r="D194" s="122">
        <f t="shared" si="43"/>
        <v>6063</v>
      </c>
      <c r="E194" s="122">
        <f t="shared" si="43"/>
        <v>9030</v>
      </c>
      <c r="F194" s="122">
        <f t="shared" si="43"/>
        <v>0</v>
      </c>
      <c r="G194" s="122">
        <f t="shared" si="43"/>
        <v>0</v>
      </c>
      <c r="H194" s="122">
        <f t="shared" si="43"/>
        <v>0</v>
      </c>
      <c r="I194" s="122">
        <f t="shared" si="43"/>
        <v>0</v>
      </c>
    </row>
    <row r="195" spans="1:9" ht="12.75">
      <c r="A195" s="150" t="s">
        <v>148</v>
      </c>
      <c r="B195" s="205" t="s">
        <v>149</v>
      </c>
      <c r="C195" s="126">
        <f>SUM(D195:I195)</f>
        <v>0</v>
      </c>
      <c r="D195" s="126"/>
      <c r="E195" s="129"/>
      <c r="F195" s="129"/>
      <c r="G195" s="127"/>
      <c r="H195" s="127"/>
      <c r="I195" s="216"/>
    </row>
    <row r="196" spans="1:9" ht="12.75">
      <c r="A196" s="150" t="s">
        <v>80</v>
      </c>
      <c r="B196" s="205" t="s">
        <v>126</v>
      </c>
      <c r="C196" s="126">
        <f aca="true" t="shared" si="44" ref="C196:C206">SUM(D196:I196)</f>
        <v>750</v>
      </c>
      <c r="D196" s="126"/>
      <c r="E196" s="129">
        <v>750</v>
      </c>
      <c r="F196" s="129"/>
      <c r="G196" s="127"/>
      <c r="H196" s="127"/>
      <c r="I196" s="216"/>
    </row>
    <row r="197" spans="1:9" ht="12.75">
      <c r="A197" s="150" t="s">
        <v>170</v>
      </c>
      <c r="B197" s="205" t="s">
        <v>171</v>
      </c>
      <c r="C197" s="126">
        <f t="shared" si="44"/>
        <v>0</v>
      </c>
      <c r="D197" s="126"/>
      <c r="E197" s="129"/>
      <c r="F197" s="129"/>
      <c r="G197" s="127"/>
      <c r="H197" s="127"/>
      <c r="I197" s="216"/>
    </row>
    <row r="198" spans="1:9" ht="12.75">
      <c r="A198" s="150" t="s">
        <v>172</v>
      </c>
      <c r="B198" s="205" t="s">
        <v>173</v>
      </c>
      <c r="C198" s="126">
        <f t="shared" si="44"/>
        <v>0</v>
      </c>
      <c r="D198" s="126"/>
      <c r="E198" s="129"/>
      <c r="F198" s="129"/>
      <c r="G198" s="127"/>
      <c r="H198" s="127"/>
      <c r="I198" s="216"/>
    </row>
    <row r="199" spans="1:9" ht="12.75">
      <c r="A199" s="150" t="s">
        <v>87</v>
      </c>
      <c r="B199" s="205" t="s">
        <v>131</v>
      </c>
      <c r="C199" s="126">
        <f t="shared" si="44"/>
        <v>0</v>
      </c>
      <c r="D199" s="126"/>
      <c r="E199" s="126"/>
      <c r="F199" s="129"/>
      <c r="G199" s="127"/>
      <c r="H199" s="127"/>
      <c r="I199" s="216"/>
    </row>
    <row r="200" spans="1:9" ht="12.75">
      <c r="A200" s="150" t="s">
        <v>178</v>
      </c>
      <c r="B200" s="205" t="s">
        <v>179</v>
      </c>
      <c r="C200" s="126">
        <f t="shared" si="44"/>
        <v>0</v>
      </c>
      <c r="D200" s="126"/>
      <c r="E200" s="129"/>
      <c r="F200" s="129"/>
      <c r="G200" s="127"/>
      <c r="H200" s="127"/>
      <c r="I200" s="216"/>
    </row>
    <row r="201" spans="1:9" ht="12.75">
      <c r="A201" s="150" t="s">
        <v>180</v>
      </c>
      <c r="B201" s="205" t="s">
        <v>181</v>
      </c>
      <c r="C201" s="126">
        <f t="shared" si="44"/>
        <v>9728</v>
      </c>
      <c r="D201" s="126">
        <v>1678</v>
      </c>
      <c r="E201" s="129">
        <v>8050</v>
      </c>
      <c r="F201" s="129"/>
      <c r="G201" s="127"/>
      <c r="H201" s="127"/>
      <c r="I201" s="216"/>
    </row>
    <row r="202" spans="1:9" ht="12.75">
      <c r="A202" s="150" t="s">
        <v>88</v>
      </c>
      <c r="B202" s="205" t="s">
        <v>132</v>
      </c>
      <c r="C202" s="126">
        <f t="shared" si="44"/>
        <v>2987</v>
      </c>
      <c r="D202" s="126">
        <v>2757</v>
      </c>
      <c r="E202" s="129">
        <v>230</v>
      </c>
      <c r="F202" s="129"/>
      <c r="G202" s="127"/>
      <c r="H202" s="127"/>
      <c r="I202" s="216"/>
    </row>
    <row r="203" spans="1:9" ht="12.75">
      <c r="A203" s="150" t="s">
        <v>89</v>
      </c>
      <c r="B203" s="205" t="s">
        <v>133</v>
      </c>
      <c r="C203" s="126">
        <f t="shared" si="44"/>
        <v>0</v>
      </c>
      <c r="D203" s="126"/>
      <c r="E203" s="129"/>
      <c r="F203" s="129"/>
      <c r="G203" s="127"/>
      <c r="H203" s="127"/>
      <c r="I203" s="216"/>
    </row>
    <row r="204" spans="1:9" ht="12.75">
      <c r="A204" s="150" t="s">
        <v>182</v>
      </c>
      <c r="B204" s="205" t="s">
        <v>183</v>
      </c>
      <c r="C204" s="126">
        <f t="shared" si="44"/>
        <v>0</v>
      </c>
      <c r="D204" s="126"/>
      <c r="E204" s="129"/>
      <c r="F204" s="129"/>
      <c r="G204" s="127"/>
      <c r="H204" s="127"/>
      <c r="I204" s="216"/>
    </row>
    <row r="205" spans="1:9" ht="12.75">
      <c r="A205" s="150" t="s">
        <v>166</v>
      </c>
      <c r="B205" s="205" t="s">
        <v>167</v>
      </c>
      <c r="C205" s="126">
        <f t="shared" si="44"/>
        <v>0</v>
      </c>
      <c r="D205" s="126"/>
      <c r="E205" s="129"/>
      <c r="F205" s="126"/>
      <c r="G205" s="127"/>
      <c r="H205" s="127"/>
      <c r="I205" s="216"/>
    </row>
    <row r="206" spans="1:9" ht="12.75">
      <c r="A206" s="150" t="s">
        <v>168</v>
      </c>
      <c r="B206" s="205" t="s">
        <v>169</v>
      </c>
      <c r="C206" s="126">
        <f t="shared" si="44"/>
        <v>1628</v>
      </c>
      <c r="D206" s="126">
        <v>1628</v>
      </c>
      <c r="E206" s="129"/>
      <c r="F206" s="129"/>
      <c r="G206" s="127"/>
      <c r="H206" s="127"/>
      <c r="I206" s="216"/>
    </row>
    <row r="207" spans="1:9" ht="17.25" customHeight="1">
      <c r="A207" s="120">
        <v>324</v>
      </c>
      <c r="B207" s="203" t="s">
        <v>56</v>
      </c>
      <c r="C207" s="122">
        <f aca="true" t="shared" si="45" ref="C207:I207">SUM(C208)</f>
        <v>7320</v>
      </c>
      <c r="D207" s="122">
        <f t="shared" si="45"/>
        <v>5462</v>
      </c>
      <c r="E207" s="122">
        <f t="shared" si="45"/>
        <v>1858</v>
      </c>
      <c r="F207" s="122">
        <f t="shared" si="45"/>
        <v>0</v>
      </c>
      <c r="G207" s="122">
        <f t="shared" si="45"/>
        <v>0</v>
      </c>
      <c r="H207" s="122">
        <f t="shared" si="45"/>
        <v>0</v>
      </c>
      <c r="I207" s="122">
        <f t="shared" si="45"/>
        <v>0</v>
      </c>
    </row>
    <row r="208" spans="1:9" ht="12.75">
      <c r="A208" s="150" t="s">
        <v>92</v>
      </c>
      <c r="B208" s="205" t="s">
        <v>136</v>
      </c>
      <c r="C208" s="126">
        <f>SUM(D208:I208)</f>
        <v>7320</v>
      </c>
      <c r="D208" s="129">
        <v>5462</v>
      </c>
      <c r="E208" s="129">
        <v>1858</v>
      </c>
      <c r="F208" s="129"/>
      <c r="G208" s="127"/>
      <c r="H208" s="127"/>
      <c r="I208" s="216"/>
    </row>
    <row r="209" spans="1:9" ht="12.75">
      <c r="A209" s="120">
        <v>329</v>
      </c>
      <c r="B209" s="203" t="s">
        <v>30</v>
      </c>
      <c r="C209" s="122">
        <f aca="true" t="shared" si="46" ref="C209:I209">SUM(C210:C211)</f>
        <v>1740</v>
      </c>
      <c r="D209" s="122">
        <f t="shared" si="46"/>
        <v>1680</v>
      </c>
      <c r="E209" s="122">
        <f t="shared" si="46"/>
        <v>60</v>
      </c>
      <c r="F209" s="122">
        <f t="shared" si="46"/>
        <v>0</v>
      </c>
      <c r="G209" s="122">
        <f t="shared" si="46"/>
        <v>0</v>
      </c>
      <c r="H209" s="122">
        <f t="shared" si="46"/>
        <v>0</v>
      </c>
      <c r="I209" s="122">
        <f t="shared" si="46"/>
        <v>0</v>
      </c>
    </row>
    <row r="210" spans="1:9" ht="12" customHeight="1">
      <c r="A210" s="150" t="s">
        <v>96</v>
      </c>
      <c r="B210" s="205" t="s">
        <v>140</v>
      </c>
      <c r="C210" s="126">
        <f>SUM(D210:I210)</f>
        <v>1680</v>
      </c>
      <c r="D210" s="129">
        <v>1680</v>
      </c>
      <c r="E210" s="144"/>
      <c r="F210" s="129"/>
      <c r="G210" s="127"/>
      <c r="H210" s="127"/>
      <c r="I210" s="216"/>
    </row>
    <row r="211" spans="1:9" ht="14.25" customHeight="1">
      <c r="A211" s="150" t="s">
        <v>159</v>
      </c>
      <c r="B211" s="205" t="s">
        <v>244</v>
      </c>
      <c r="C211" s="126">
        <f>SUM(D211:I211)</f>
        <v>60</v>
      </c>
      <c r="D211" s="178"/>
      <c r="E211" s="144">
        <v>60</v>
      </c>
      <c r="F211" s="129"/>
      <c r="G211" s="127"/>
      <c r="H211" s="127"/>
      <c r="I211" s="216"/>
    </row>
    <row r="212" spans="1:9" ht="12.75">
      <c r="A212" s="112">
        <v>34</v>
      </c>
      <c r="B212" s="204" t="s">
        <v>31</v>
      </c>
      <c r="C212" s="265">
        <f aca="true" t="shared" si="47" ref="C212:C217">SUM(D212:I212)</f>
        <v>0</v>
      </c>
      <c r="D212" s="113"/>
      <c r="E212" s="114"/>
      <c r="F212" s="113"/>
      <c r="G212" s="113"/>
      <c r="H212" s="113"/>
      <c r="I212" s="215"/>
    </row>
    <row r="213" spans="1:9" ht="12.75">
      <c r="A213" s="120">
        <v>343</v>
      </c>
      <c r="B213" s="203" t="s">
        <v>32</v>
      </c>
      <c r="C213" s="194">
        <f t="shared" si="47"/>
        <v>0</v>
      </c>
      <c r="D213" s="108"/>
      <c r="E213" s="115"/>
      <c r="F213" s="108"/>
      <c r="G213" s="108"/>
      <c r="H213" s="108"/>
      <c r="I213" s="214"/>
    </row>
    <row r="214" spans="1:9" ht="24">
      <c r="A214" s="112">
        <v>4</v>
      </c>
      <c r="B214" s="204" t="s">
        <v>34</v>
      </c>
      <c r="C214" s="265">
        <f t="shared" si="47"/>
        <v>0</v>
      </c>
      <c r="D214" s="113"/>
      <c r="E214" s="114"/>
      <c r="F214" s="113"/>
      <c r="G214" s="113"/>
      <c r="H214" s="113"/>
      <c r="I214" s="215"/>
    </row>
    <row r="215" spans="1:9" ht="24">
      <c r="A215" s="112">
        <v>42</v>
      </c>
      <c r="B215" s="204" t="s">
        <v>35</v>
      </c>
      <c r="C215" s="265">
        <f t="shared" si="47"/>
        <v>0</v>
      </c>
      <c r="D215" s="113"/>
      <c r="E215" s="179"/>
      <c r="F215" s="180"/>
      <c r="G215" s="113"/>
      <c r="H215" s="113"/>
      <c r="I215" s="215"/>
    </row>
    <row r="216" spans="1:9" ht="12.75">
      <c r="A216" s="120">
        <v>422</v>
      </c>
      <c r="B216" s="203" t="s">
        <v>33</v>
      </c>
      <c r="C216" s="194">
        <f t="shared" si="47"/>
        <v>0</v>
      </c>
      <c r="D216" s="108"/>
      <c r="E216" s="181"/>
      <c r="F216" s="182"/>
      <c r="G216" s="108"/>
      <c r="H216" s="108"/>
      <c r="I216" s="214"/>
    </row>
    <row r="217" spans="1:9" ht="23.25">
      <c r="A217" s="120">
        <v>424</v>
      </c>
      <c r="B217" s="203" t="s">
        <v>36</v>
      </c>
      <c r="C217" s="194">
        <f t="shared" si="47"/>
        <v>0</v>
      </c>
      <c r="D217" s="108"/>
      <c r="E217" s="181"/>
      <c r="F217" s="182"/>
      <c r="G217" s="108"/>
      <c r="H217" s="108"/>
      <c r="I217" s="214"/>
    </row>
    <row r="218" spans="1:9" ht="12.75">
      <c r="A218" s="120"/>
      <c r="B218" s="203"/>
      <c r="C218" s="108"/>
      <c r="D218" s="108"/>
      <c r="E218" s="181"/>
      <c r="F218" s="182"/>
      <c r="G218" s="108"/>
      <c r="H218" s="108"/>
      <c r="I218" s="214"/>
    </row>
    <row r="219" spans="1:9" ht="20.25" customHeight="1">
      <c r="A219" s="237"/>
      <c r="B219" s="238" t="s">
        <v>196</v>
      </c>
      <c r="C219" s="239">
        <f>C221+C245</f>
        <v>671488</v>
      </c>
      <c r="D219" s="239">
        <f aca="true" t="shared" si="48" ref="D219:I219">D221+D245</f>
        <v>541607</v>
      </c>
      <c r="E219" s="239">
        <f t="shared" si="48"/>
        <v>70337</v>
      </c>
      <c r="F219" s="239">
        <f t="shared" si="48"/>
        <v>0</v>
      </c>
      <c r="G219" s="239">
        <f t="shared" si="48"/>
        <v>59544</v>
      </c>
      <c r="H219" s="239">
        <f t="shared" si="48"/>
        <v>0</v>
      </c>
      <c r="I219" s="239">
        <f t="shared" si="48"/>
        <v>0</v>
      </c>
    </row>
    <row r="220" spans="1:9" ht="12.75">
      <c r="A220" s="117" t="s">
        <v>195</v>
      </c>
      <c r="B220" s="204" t="s">
        <v>196</v>
      </c>
      <c r="C220" s="113"/>
      <c r="D220" s="113"/>
      <c r="E220" s="114"/>
      <c r="F220" s="113"/>
      <c r="G220" s="113"/>
      <c r="H220" s="113"/>
      <c r="I220" s="214"/>
    </row>
    <row r="221" spans="1:9" ht="12.75">
      <c r="A221" s="112">
        <v>3</v>
      </c>
      <c r="B221" s="204" t="s">
        <v>21</v>
      </c>
      <c r="C221" s="118">
        <f>C222</f>
        <v>664863</v>
      </c>
      <c r="D221" s="118">
        <f aca="true" t="shared" si="49" ref="D221:I221">SUM(D222)</f>
        <v>534982</v>
      </c>
      <c r="E221" s="118">
        <f t="shared" si="49"/>
        <v>70337</v>
      </c>
      <c r="F221" s="118">
        <f t="shared" si="49"/>
        <v>0</v>
      </c>
      <c r="G221" s="118">
        <f t="shared" si="49"/>
        <v>59544</v>
      </c>
      <c r="H221" s="118">
        <f t="shared" si="49"/>
        <v>0</v>
      </c>
      <c r="I221" s="118">
        <f t="shared" si="49"/>
        <v>0</v>
      </c>
    </row>
    <row r="222" spans="1:9" ht="12.75">
      <c r="A222" s="112">
        <v>32</v>
      </c>
      <c r="B222" s="204" t="s">
        <v>26</v>
      </c>
      <c r="C222" s="118">
        <f aca="true" t="shared" si="50" ref="C222:I222">SUM(C223+C229+C241+C243)</f>
        <v>664863</v>
      </c>
      <c r="D222" s="119">
        <f t="shared" si="50"/>
        <v>534982</v>
      </c>
      <c r="E222" s="119">
        <f t="shared" si="50"/>
        <v>70337</v>
      </c>
      <c r="F222" s="119">
        <f t="shared" si="50"/>
        <v>0</v>
      </c>
      <c r="G222" s="119">
        <f t="shared" si="50"/>
        <v>59544</v>
      </c>
      <c r="H222" s="119">
        <f t="shared" si="50"/>
        <v>0</v>
      </c>
      <c r="I222" s="119">
        <f t="shared" si="50"/>
        <v>0</v>
      </c>
    </row>
    <row r="223" spans="1:9" ht="12.75">
      <c r="A223" s="120">
        <v>322</v>
      </c>
      <c r="B223" s="203" t="s">
        <v>28</v>
      </c>
      <c r="C223" s="132">
        <f>SUM(C224:C228)</f>
        <v>2200</v>
      </c>
      <c r="D223" s="143">
        <f aca="true" t="shared" si="51" ref="D223:I223">SUM(D224:D227)</f>
        <v>800</v>
      </c>
      <c r="E223" s="143">
        <f t="shared" si="51"/>
        <v>0</v>
      </c>
      <c r="F223" s="143">
        <f t="shared" si="51"/>
        <v>0</v>
      </c>
      <c r="G223" s="143">
        <f>SUM(G224:G228)</f>
        <v>1400</v>
      </c>
      <c r="H223" s="143">
        <f t="shared" si="51"/>
        <v>0</v>
      </c>
      <c r="I223" s="143">
        <f t="shared" si="51"/>
        <v>0</v>
      </c>
    </row>
    <row r="224" spans="1:9" ht="13.5" customHeight="1">
      <c r="A224" s="183">
        <v>32219</v>
      </c>
      <c r="B224" s="205" t="s">
        <v>197</v>
      </c>
      <c r="C224" s="142">
        <f>SUM(D224:I224)</f>
        <v>300</v>
      </c>
      <c r="D224" s="175">
        <v>300</v>
      </c>
      <c r="E224" s="153"/>
      <c r="F224" s="127"/>
      <c r="G224" s="127"/>
      <c r="H224" s="127"/>
      <c r="I224" s="216"/>
    </row>
    <row r="225" spans="1:9" ht="13.5" customHeight="1">
      <c r="A225" s="183">
        <v>32229</v>
      </c>
      <c r="B225" s="205" t="s">
        <v>165</v>
      </c>
      <c r="C225" s="142">
        <f>SUM(D225:I225)</f>
        <v>1200</v>
      </c>
      <c r="D225" s="175">
        <v>200</v>
      </c>
      <c r="E225" s="153"/>
      <c r="F225" s="127"/>
      <c r="G225" s="175">
        <v>1000</v>
      </c>
      <c r="H225" s="127"/>
      <c r="I225" s="216"/>
    </row>
    <row r="226" spans="1:9" ht="13.5" customHeight="1">
      <c r="A226" s="183">
        <v>32231</v>
      </c>
      <c r="B226" s="205" t="s">
        <v>119</v>
      </c>
      <c r="C226" s="142">
        <f>SUM(D226:I226)</f>
        <v>100</v>
      </c>
      <c r="D226" s="175"/>
      <c r="E226" s="153"/>
      <c r="F226" s="127"/>
      <c r="G226" s="175">
        <v>100</v>
      </c>
      <c r="H226" s="127"/>
      <c r="I226" s="216"/>
    </row>
    <row r="227" spans="1:9" ht="12.75">
      <c r="A227" s="183">
        <v>32234</v>
      </c>
      <c r="B227" s="205" t="s">
        <v>120</v>
      </c>
      <c r="C227" s="142">
        <f>SUM(D227:I227)</f>
        <v>500</v>
      </c>
      <c r="D227" s="126">
        <v>300</v>
      </c>
      <c r="E227" s="184"/>
      <c r="F227" s="185"/>
      <c r="G227" s="127">
        <v>200</v>
      </c>
      <c r="H227" s="177"/>
      <c r="I227" s="216"/>
    </row>
    <row r="228" spans="1:9" ht="12.75">
      <c r="A228" s="183">
        <v>32251</v>
      </c>
      <c r="B228" s="205" t="s">
        <v>147</v>
      </c>
      <c r="C228" s="142">
        <f>SUM(D228:I228)</f>
        <v>100</v>
      </c>
      <c r="D228" s="126"/>
      <c r="E228" s="184"/>
      <c r="F228" s="185"/>
      <c r="G228" s="127">
        <v>100</v>
      </c>
      <c r="H228" s="177"/>
      <c r="I228" s="216"/>
    </row>
    <row r="229" spans="1:9" ht="12.75">
      <c r="A229" s="120">
        <v>323</v>
      </c>
      <c r="B229" s="203" t="s">
        <v>29</v>
      </c>
      <c r="C229" s="132">
        <f aca="true" t="shared" si="52" ref="C229:I229">SUM(C230:C240)</f>
        <v>620574</v>
      </c>
      <c r="D229" s="122">
        <f t="shared" si="52"/>
        <v>516182</v>
      </c>
      <c r="E229" s="122">
        <f t="shared" si="52"/>
        <v>47337</v>
      </c>
      <c r="F229" s="122">
        <f t="shared" si="52"/>
        <v>0</v>
      </c>
      <c r="G229" s="122">
        <f t="shared" si="52"/>
        <v>57055</v>
      </c>
      <c r="H229" s="122">
        <f t="shared" si="52"/>
        <v>0</v>
      </c>
      <c r="I229" s="122">
        <f t="shared" si="52"/>
        <v>0</v>
      </c>
    </row>
    <row r="230" spans="1:9" ht="12.75">
      <c r="A230" s="183">
        <v>32319</v>
      </c>
      <c r="B230" s="205" t="s">
        <v>126</v>
      </c>
      <c r="C230" s="142">
        <f aca="true" t="shared" si="53" ref="C230:C240">SUM(D230:I230)</f>
        <v>1500</v>
      </c>
      <c r="D230" s="126">
        <v>1500</v>
      </c>
      <c r="E230" s="126"/>
      <c r="F230" s="126"/>
      <c r="G230" s="126"/>
      <c r="H230" s="126"/>
      <c r="I230" s="126"/>
    </row>
    <row r="231" spans="1:9" ht="12.75" customHeight="1">
      <c r="A231" s="183">
        <v>32329</v>
      </c>
      <c r="B231" s="205" t="s">
        <v>282</v>
      </c>
      <c r="C231" s="142">
        <f t="shared" si="53"/>
        <v>150</v>
      </c>
      <c r="D231" s="126">
        <v>150</v>
      </c>
      <c r="E231" s="126"/>
      <c r="F231" s="126"/>
      <c r="G231" s="126"/>
      <c r="H231" s="126"/>
      <c r="I231" s="126"/>
    </row>
    <row r="232" spans="1:9" ht="12.75" customHeight="1">
      <c r="A232" s="183">
        <v>32331</v>
      </c>
      <c r="B232" s="205" t="s">
        <v>171</v>
      </c>
      <c r="C232" s="142">
        <f t="shared" si="53"/>
        <v>12462</v>
      </c>
      <c r="D232" s="126">
        <v>12000</v>
      </c>
      <c r="E232" s="126">
        <v>462</v>
      </c>
      <c r="F232" s="126"/>
      <c r="G232" s="126"/>
      <c r="H232" s="126"/>
      <c r="I232" s="126"/>
    </row>
    <row r="233" spans="1:9" ht="12.75" customHeight="1">
      <c r="A233" s="183">
        <v>32334</v>
      </c>
      <c r="B233" s="205" t="s">
        <v>175</v>
      </c>
      <c r="C233" s="142">
        <f t="shared" si="53"/>
        <v>4000</v>
      </c>
      <c r="D233" s="126">
        <v>4000</v>
      </c>
      <c r="E233" s="126"/>
      <c r="F233" s="126"/>
      <c r="G233" s="126"/>
      <c r="H233" s="126"/>
      <c r="I233" s="126"/>
    </row>
    <row r="234" spans="1:9" ht="12.75">
      <c r="A234" s="228">
        <v>32355</v>
      </c>
      <c r="B234" s="205" t="s">
        <v>264</v>
      </c>
      <c r="C234" s="142">
        <f t="shared" si="53"/>
        <v>1700</v>
      </c>
      <c r="D234" s="126">
        <v>1700</v>
      </c>
      <c r="E234" s="126"/>
      <c r="F234" s="126"/>
      <c r="G234" s="126"/>
      <c r="H234" s="126"/>
      <c r="I234" s="126"/>
    </row>
    <row r="235" spans="1:9" ht="12.75">
      <c r="A235" s="228">
        <v>32359</v>
      </c>
      <c r="B235" s="205" t="s">
        <v>189</v>
      </c>
      <c r="C235" s="142">
        <f t="shared" si="53"/>
        <v>8000</v>
      </c>
      <c r="D235" s="126">
        <v>8000</v>
      </c>
      <c r="E235" s="126"/>
      <c r="F235" s="126"/>
      <c r="G235" s="126"/>
      <c r="H235" s="126"/>
      <c r="I235" s="126"/>
    </row>
    <row r="236" spans="1:9" ht="12.75">
      <c r="A236" s="186" t="s">
        <v>180</v>
      </c>
      <c r="B236" s="205" t="s">
        <v>181</v>
      </c>
      <c r="C236" s="126">
        <f t="shared" si="53"/>
        <v>213718</v>
      </c>
      <c r="D236" s="129">
        <v>144843</v>
      </c>
      <c r="E236" s="129">
        <v>38875</v>
      </c>
      <c r="F236" s="130"/>
      <c r="G236" s="175">
        <v>30000</v>
      </c>
      <c r="H236" s="127"/>
      <c r="I236" s="216"/>
    </row>
    <row r="237" spans="1:9" ht="12.75">
      <c r="A237" s="186" t="s">
        <v>88</v>
      </c>
      <c r="B237" s="205" t="s">
        <v>132</v>
      </c>
      <c r="C237" s="126">
        <f t="shared" si="53"/>
        <v>13000</v>
      </c>
      <c r="D237" s="171">
        <v>10000</v>
      </c>
      <c r="E237" s="124"/>
      <c r="F237" s="141"/>
      <c r="G237" s="198">
        <v>3000</v>
      </c>
      <c r="H237" s="227"/>
      <c r="I237" s="216"/>
    </row>
    <row r="238" spans="1:9" ht="12.75">
      <c r="A238" s="186" t="s">
        <v>89</v>
      </c>
      <c r="B238" s="205" t="s">
        <v>133</v>
      </c>
      <c r="C238" s="126">
        <f t="shared" si="53"/>
        <v>273918</v>
      </c>
      <c r="D238" s="129">
        <v>260125</v>
      </c>
      <c r="E238" s="260"/>
      <c r="F238" s="127"/>
      <c r="G238" s="175">
        <v>13793</v>
      </c>
      <c r="H238" s="177"/>
      <c r="I238" s="216"/>
    </row>
    <row r="239" spans="1:9" ht="12.75">
      <c r="A239" s="186" t="s">
        <v>182</v>
      </c>
      <c r="B239" s="205" t="s">
        <v>265</v>
      </c>
      <c r="C239" s="126">
        <f t="shared" si="53"/>
        <v>5000</v>
      </c>
      <c r="D239" s="129">
        <v>3000</v>
      </c>
      <c r="E239" s="260">
        <v>2000</v>
      </c>
      <c r="F239" s="127"/>
      <c r="G239" s="175"/>
      <c r="H239" s="177"/>
      <c r="I239" s="216"/>
    </row>
    <row r="240" spans="1:9" ht="12.75">
      <c r="A240" s="186" t="s">
        <v>168</v>
      </c>
      <c r="B240" s="205" t="s">
        <v>169</v>
      </c>
      <c r="C240" s="126">
        <f t="shared" si="53"/>
        <v>87126</v>
      </c>
      <c r="D240" s="129">
        <v>70864</v>
      </c>
      <c r="E240" s="260">
        <v>6000</v>
      </c>
      <c r="F240" s="127"/>
      <c r="G240" s="175">
        <v>10262</v>
      </c>
      <c r="H240" s="177"/>
      <c r="I240" s="216"/>
    </row>
    <row r="241" spans="1:9" ht="12.75">
      <c r="A241" s="187">
        <v>324</v>
      </c>
      <c r="B241" s="203" t="s">
        <v>198</v>
      </c>
      <c r="C241" s="122">
        <f>SUM(C242:C242)</f>
        <v>30000</v>
      </c>
      <c r="D241" s="122">
        <f aca="true" t="shared" si="54" ref="D241:I241">D242</f>
        <v>10000</v>
      </c>
      <c r="E241" s="122">
        <f t="shared" si="54"/>
        <v>20000</v>
      </c>
      <c r="F241" s="122">
        <f t="shared" si="54"/>
        <v>0</v>
      </c>
      <c r="G241" s="122">
        <f t="shared" si="54"/>
        <v>0</v>
      </c>
      <c r="H241" s="122">
        <f t="shared" si="54"/>
        <v>0</v>
      </c>
      <c r="I241" s="122">
        <f t="shared" si="54"/>
        <v>0</v>
      </c>
    </row>
    <row r="242" spans="1:9" ht="12.75">
      <c r="A242" s="186" t="s">
        <v>92</v>
      </c>
      <c r="B242" s="205" t="s">
        <v>136</v>
      </c>
      <c r="C242" s="126">
        <f>SUM(D242:I242)</f>
        <v>30000</v>
      </c>
      <c r="D242" s="129">
        <v>10000</v>
      </c>
      <c r="E242" s="200">
        <v>20000</v>
      </c>
      <c r="F242" s="124"/>
      <c r="G242" s="126"/>
      <c r="H242" s="126"/>
      <c r="I242" s="246"/>
    </row>
    <row r="243" spans="1:9" ht="12.75">
      <c r="A243" s="120">
        <v>329</v>
      </c>
      <c r="B243" s="203" t="s">
        <v>30</v>
      </c>
      <c r="C243" s="122">
        <f>SUM(C244)</f>
        <v>12089</v>
      </c>
      <c r="D243" s="122">
        <f aca="true" t="shared" si="55" ref="D243:I243">D244</f>
        <v>8000</v>
      </c>
      <c r="E243" s="122">
        <f t="shared" si="55"/>
        <v>3000</v>
      </c>
      <c r="F243" s="122">
        <f t="shared" si="55"/>
        <v>0</v>
      </c>
      <c r="G243" s="122">
        <f t="shared" si="55"/>
        <v>1089</v>
      </c>
      <c r="H243" s="122">
        <f t="shared" si="55"/>
        <v>0</v>
      </c>
      <c r="I243" s="122">
        <f t="shared" si="55"/>
        <v>0</v>
      </c>
    </row>
    <row r="244" spans="1:9" ht="12.75">
      <c r="A244" s="251" t="s">
        <v>96</v>
      </c>
      <c r="B244" s="208" t="s">
        <v>140</v>
      </c>
      <c r="C244" s="252">
        <f>SUM(D244:I244)</f>
        <v>12089</v>
      </c>
      <c r="D244" s="124">
        <v>8000</v>
      </c>
      <c r="E244" s="164">
        <v>3000</v>
      </c>
      <c r="F244" s="261"/>
      <c r="G244" s="273">
        <v>1089</v>
      </c>
      <c r="H244" s="273"/>
      <c r="I244" s="274"/>
    </row>
    <row r="245" spans="1:9" ht="24">
      <c r="A245" s="112">
        <v>4</v>
      </c>
      <c r="B245" s="204" t="s">
        <v>34</v>
      </c>
      <c r="C245" s="259">
        <f>C246</f>
        <v>6625</v>
      </c>
      <c r="D245" s="118">
        <f aca="true" t="shared" si="56" ref="D245:I247">SUM(D246)</f>
        <v>6625</v>
      </c>
      <c r="E245" s="118">
        <f t="shared" si="56"/>
        <v>0</v>
      </c>
      <c r="F245" s="118">
        <f t="shared" si="56"/>
        <v>0</v>
      </c>
      <c r="G245" s="118">
        <f t="shared" si="56"/>
        <v>0</v>
      </c>
      <c r="H245" s="118">
        <f t="shared" si="56"/>
        <v>0</v>
      </c>
      <c r="I245" s="118">
        <f t="shared" si="56"/>
        <v>0</v>
      </c>
    </row>
    <row r="246" spans="1:9" ht="24">
      <c r="A246" s="112">
        <v>42</v>
      </c>
      <c r="B246" s="204" t="s">
        <v>35</v>
      </c>
      <c r="C246" s="259">
        <f>SUM(C247)</f>
        <v>6625</v>
      </c>
      <c r="D246" s="118">
        <f t="shared" si="56"/>
        <v>6625</v>
      </c>
      <c r="E246" s="118">
        <f t="shared" si="56"/>
        <v>0</v>
      </c>
      <c r="F246" s="118">
        <f t="shared" si="56"/>
        <v>0</v>
      </c>
      <c r="G246" s="118">
        <f t="shared" si="56"/>
        <v>0</v>
      </c>
      <c r="H246" s="118">
        <f t="shared" si="56"/>
        <v>0</v>
      </c>
      <c r="I246" s="118">
        <f t="shared" si="56"/>
        <v>0</v>
      </c>
    </row>
    <row r="247" spans="1:9" ht="12.75">
      <c r="A247" s="120">
        <v>422</v>
      </c>
      <c r="B247" s="203" t="s">
        <v>33</v>
      </c>
      <c r="C247" s="258">
        <f>C248</f>
        <v>6625</v>
      </c>
      <c r="D247" s="122">
        <f t="shared" si="56"/>
        <v>6625</v>
      </c>
      <c r="E247" s="122">
        <f t="shared" si="56"/>
        <v>0</v>
      </c>
      <c r="F247" s="122">
        <f t="shared" si="56"/>
        <v>0</v>
      </c>
      <c r="G247" s="122">
        <f t="shared" si="56"/>
        <v>0</v>
      </c>
      <c r="H247" s="122">
        <f t="shared" si="56"/>
        <v>0</v>
      </c>
      <c r="I247" s="122">
        <f t="shared" si="56"/>
        <v>0</v>
      </c>
    </row>
    <row r="248" spans="1:9" ht="12.75">
      <c r="A248" s="186" t="s">
        <v>258</v>
      </c>
      <c r="B248" s="253" t="s">
        <v>259</v>
      </c>
      <c r="C248" s="252">
        <f>SUM(D248:I248)</f>
        <v>6625</v>
      </c>
      <c r="D248" s="129">
        <v>6625</v>
      </c>
      <c r="E248" s="254"/>
      <c r="F248" s="130"/>
      <c r="G248" s="175"/>
      <c r="H248" s="127"/>
      <c r="I248" s="216"/>
    </row>
    <row r="249" spans="1:9" ht="12.75">
      <c r="A249" s="188"/>
      <c r="B249" s="255"/>
      <c r="C249" s="194"/>
      <c r="D249" s="256"/>
      <c r="E249" s="190"/>
      <c r="F249" s="189"/>
      <c r="G249" s="257"/>
      <c r="H249" s="191"/>
      <c r="I249" s="223"/>
    </row>
    <row r="250" spans="1:9" ht="12.75">
      <c r="A250" s="243"/>
      <c r="B250" s="241" t="s">
        <v>278</v>
      </c>
      <c r="C250" s="239">
        <f>C252</f>
        <v>34983</v>
      </c>
      <c r="D250" s="239">
        <f aca="true" t="shared" si="57" ref="D250:I250">D252</f>
        <v>3052</v>
      </c>
      <c r="E250" s="239">
        <f t="shared" si="57"/>
        <v>3982</v>
      </c>
      <c r="F250" s="239">
        <f t="shared" si="57"/>
        <v>0</v>
      </c>
      <c r="G250" s="239">
        <f t="shared" si="57"/>
        <v>27949</v>
      </c>
      <c r="H250" s="239">
        <f t="shared" si="57"/>
        <v>0</v>
      </c>
      <c r="I250" s="239">
        <f t="shared" si="57"/>
        <v>0</v>
      </c>
    </row>
    <row r="251" spans="1:9" ht="12.75">
      <c r="A251" s="117" t="s">
        <v>222</v>
      </c>
      <c r="B251" s="204" t="s">
        <v>223</v>
      </c>
      <c r="C251" s="113"/>
      <c r="D251" s="113"/>
      <c r="E251" s="114"/>
      <c r="F251" s="113"/>
      <c r="G251" s="113"/>
      <c r="H251" s="113"/>
      <c r="I251" s="214"/>
    </row>
    <row r="252" spans="1:9" ht="12.75">
      <c r="A252" s="112">
        <v>3</v>
      </c>
      <c r="B252" s="204" t="s">
        <v>21</v>
      </c>
      <c r="C252" s="118">
        <f>SUM(C253+C258)</f>
        <v>34983</v>
      </c>
      <c r="D252" s="118">
        <f>SUM(D254+D256)</f>
        <v>3052</v>
      </c>
      <c r="E252" s="118">
        <f>SUM(E267+E278)</f>
        <v>3982</v>
      </c>
      <c r="F252" s="118">
        <f>SUM(F258)</f>
        <v>0</v>
      </c>
      <c r="G252" s="118">
        <f>SUM(G258)</f>
        <v>27949</v>
      </c>
      <c r="H252" s="118">
        <f>SUM(H258)</f>
        <v>0</v>
      </c>
      <c r="I252" s="118">
        <f>SUM(I258)</f>
        <v>0</v>
      </c>
    </row>
    <row r="253" spans="1:9" ht="12.75">
      <c r="A253" s="112">
        <v>31</v>
      </c>
      <c r="B253" s="204" t="s">
        <v>22</v>
      </c>
      <c r="C253" s="118">
        <f>C254+C256</f>
        <v>3052</v>
      </c>
      <c r="D253" s="118">
        <f aca="true" t="shared" si="58" ref="D253:I253">D254+D257</f>
        <v>3052</v>
      </c>
      <c r="E253" s="118">
        <f t="shared" si="58"/>
        <v>0</v>
      </c>
      <c r="F253" s="118">
        <f t="shared" si="58"/>
        <v>0</v>
      </c>
      <c r="G253" s="118">
        <f t="shared" si="58"/>
        <v>0</v>
      </c>
      <c r="H253" s="118">
        <f t="shared" si="58"/>
        <v>0</v>
      </c>
      <c r="I253" s="118">
        <f t="shared" si="58"/>
        <v>0</v>
      </c>
    </row>
    <row r="254" spans="1:9" ht="12.75">
      <c r="A254" s="120">
        <v>311</v>
      </c>
      <c r="B254" s="203" t="s">
        <v>23</v>
      </c>
      <c r="C254" s="122">
        <f aca="true" t="shared" si="59" ref="C254:I254">C255</f>
        <v>2654</v>
      </c>
      <c r="D254" s="122">
        <f t="shared" si="59"/>
        <v>2654</v>
      </c>
      <c r="E254" s="122">
        <f t="shared" si="59"/>
        <v>0</v>
      </c>
      <c r="F254" s="122">
        <f t="shared" si="59"/>
        <v>0</v>
      </c>
      <c r="G254" s="122">
        <f t="shared" si="59"/>
        <v>0</v>
      </c>
      <c r="H254" s="122">
        <f t="shared" si="59"/>
        <v>0</v>
      </c>
      <c r="I254" s="122">
        <f t="shared" si="59"/>
        <v>0</v>
      </c>
    </row>
    <row r="255" spans="1:9" ht="12.75">
      <c r="A255" s="192">
        <v>31111</v>
      </c>
      <c r="B255" s="205" t="s">
        <v>232</v>
      </c>
      <c r="C255" s="126">
        <f>SUM(D255:I255)</f>
        <v>2654</v>
      </c>
      <c r="D255" s="126">
        <v>2654</v>
      </c>
      <c r="E255" s="123"/>
      <c r="F255" s="126"/>
      <c r="G255" s="193"/>
      <c r="H255" s="177"/>
      <c r="I255" s="216"/>
    </row>
    <row r="256" spans="1:9" ht="12.75">
      <c r="A256" s="187">
        <v>313</v>
      </c>
      <c r="B256" s="209" t="s">
        <v>25</v>
      </c>
      <c r="C256" s="194">
        <f aca="true" t="shared" si="60" ref="C256:I256">C257</f>
        <v>398</v>
      </c>
      <c r="D256" s="194">
        <f t="shared" si="60"/>
        <v>398</v>
      </c>
      <c r="E256" s="194">
        <f t="shared" si="60"/>
        <v>0</v>
      </c>
      <c r="F256" s="194">
        <f t="shared" si="60"/>
        <v>0</v>
      </c>
      <c r="G256" s="194">
        <f t="shared" si="60"/>
        <v>0</v>
      </c>
      <c r="H256" s="194">
        <f t="shared" si="60"/>
        <v>0</v>
      </c>
      <c r="I256" s="194">
        <f t="shared" si="60"/>
        <v>0</v>
      </c>
    </row>
    <row r="257" spans="1:9" ht="12.75">
      <c r="A257" s="192">
        <v>31321</v>
      </c>
      <c r="B257" s="205" t="s">
        <v>233</v>
      </c>
      <c r="C257" s="126">
        <f>SUM(D257:I257)</f>
        <v>398</v>
      </c>
      <c r="D257" s="126">
        <v>398</v>
      </c>
      <c r="E257" s="123"/>
      <c r="F257" s="126"/>
      <c r="G257" s="193"/>
      <c r="H257" s="177"/>
      <c r="I257" s="216"/>
    </row>
    <row r="258" spans="1:9" ht="12.75">
      <c r="A258" s="112">
        <v>32</v>
      </c>
      <c r="B258" s="204" t="s">
        <v>26</v>
      </c>
      <c r="C258" s="118">
        <f aca="true" t="shared" si="61" ref="C258:I258">SUM(C259+C264+C267+C277+C279)</f>
        <v>31931</v>
      </c>
      <c r="D258" s="118">
        <f t="shared" si="61"/>
        <v>0</v>
      </c>
      <c r="E258" s="118">
        <f t="shared" si="61"/>
        <v>3982</v>
      </c>
      <c r="F258" s="118">
        <f t="shared" si="61"/>
        <v>0</v>
      </c>
      <c r="G258" s="118">
        <f t="shared" si="61"/>
        <v>27949</v>
      </c>
      <c r="H258" s="118">
        <f t="shared" si="61"/>
        <v>0</v>
      </c>
      <c r="I258" s="118">
        <f t="shared" si="61"/>
        <v>0</v>
      </c>
    </row>
    <row r="259" spans="1:9" ht="12.75">
      <c r="A259" s="120">
        <v>321</v>
      </c>
      <c r="B259" s="203" t="s">
        <v>27</v>
      </c>
      <c r="C259" s="118">
        <f aca="true" t="shared" si="62" ref="C259:I259">SUM(C260:C263)</f>
        <v>537</v>
      </c>
      <c r="D259" s="118">
        <f t="shared" si="62"/>
        <v>0</v>
      </c>
      <c r="E259" s="118">
        <f t="shared" si="62"/>
        <v>0</v>
      </c>
      <c r="F259" s="118">
        <f t="shared" si="62"/>
        <v>0</v>
      </c>
      <c r="G259" s="118">
        <f t="shared" si="62"/>
        <v>537</v>
      </c>
      <c r="H259" s="118">
        <f t="shared" si="62"/>
        <v>0</v>
      </c>
      <c r="I259" s="118">
        <f t="shared" si="62"/>
        <v>0</v>
      </c>
    </row>
    <row r="260" spans="1:9" ht="12.75">
      <c r="A260" s="183">
        <v>32112</v>
      </c>
      <c r="B260" s="205" t="s">
        <v>224</v>
      </c>
      <c r="C260" s="126">
        <f>SUM(D260:I260)</f>
        <v>90</v>
      </c>
      <c r="D260" s="148"/>
      <c r="E260" s="125"/>
      <c r="F260" s="142"/>
      <c r="G260" s="127">
        <v>90</v>
      </c>
      <c r="H260" s="177"/>
      <c r="I260" s="216"/>
    </row>
    <row r="261" spans="1:9" ht="12.75">
      <c r="A261" s="183">
        <v>32114</v>
      </c>
      <c r="B261" s="205" t="s">
        <v>225</v>
      </c>
      <c r="C261" s="126">
        <f>SUM(D261:I261)</f>
        <v>330</v>
      </c>
      <c r="D261" s="148"/>
      <c r="E261" s="125"/>
      <c r="F261" s="142"/>
      <c r="G261" s="127">
        <v>330</v>
      </c>
      <c r="H261" s="177"/>
      <c r="I261" s="216"/>
    </row>
    <row r="262" spans="1:9" ht="12.75">
      <c r="A262" s="183">
        <v>32116</v>
      </c>
      <c r="B262" s="205" t="s">
        <v>226</v>
      </c>
      <c r="C262" s="126">
        <f>SUM(D262:I262)</f>
        <v>80</v>
      </c>
      <c r="D262" s="148"/>
      <c r="E262" s="125"/>
      <c r="F262" s="142"/>
      <c r="G262" s="127">
        <v>80</v>
      </c>
      <c r="H262" s="177"/>
      <c r="I262" s="216"/>
    </row>
    <row r="263" spans="1:9" ht="12.75">
      <c r="A263" s="183">
        <v>32119</v>
      </c>
      <c r="B263" s="205" t="s">
        <v>271</v>
      </c>
      <c r="C263" s="126">
        <f>SUM(D263:I263)</f>
        <v>37</v>
      </c>
      <c r="D263" s="148"/>
      <c r="E263" s="125"/>
      <c r="F263" s="142"/>
      <c r="G263" s="127">
        <v>37</v>
      </c>
      <c r="H263" s="177"/>
      <c r="I263" s="216"/>
    </row>
    <row r="264" spans="1:9" ht="12.75">
      <c r="A264" s="120">
        <v>322</v>
      </c>
      <c r="B264" s="203" t="s">
        <v>28</v>
      </c>
      <c r="C264" s="122">
        <f>C265+C266</f>
        <v>0</v>
      </c>
      <c r="D264" s="195">
        <v>0</v>
      </c>
      <c r="E264" s="195">
        <v>0</v>
      </c>
      <c r="F264" s="122">
        <f>SUM(F265:F266)</f>
        <v>0</v>
      </c>
      <c r="G264" s="122">
        <f>SUM(G265:G266)</f>
        <v>0</v>
      </c>
      <c r="H264" s="122">
        <f>SUM(H265:H266)</f>
        <v>0</v>
      </c>
      <c r="I264" s="122">
        <f>SUM(I265:I266)</f>
        <v>0</v>
      </c>
    </row>
    <row r="265" spans="1:9" ht="12.75" customHeight="1">
      <c r="A265" s="183">
        <v>32219</v>
      </c>
      <c r="B265" s="205" t="s">
        <v>197</v>
      </c>
      <c r="C265" s="142">
        <f>SUM(D265:I265)</f>
        <v>0</v>
      </c>
      <c r="D265" s="125"/>
      <c r="E265" s="125"/>
      <c r="F265" s="142"/>
      <c r="G265" s="127"/>
      <c r="H265" s="127"/>
      <c r="I265" s="216"/>
    </row>
    <row r="266" spans="1:9" ht="12.75">
      <c r="A266" s="183">
        <v>32234</v>
      </c>
      <c r="B266" s="205" t="s">
        <v>120</v>
      </c>
      <c r="C266" s="142">
        <f>SUM(D266:I266)</f>
        <v>0</v>
      </c>
      <c r="D266" s="123"/>
      <c r="E266" s="196"/>
      <c r="F266" s="126"/>
      <c r="G266" s="127"/>
      <c r="H266" s="177"/>
      <c r="I266" s="216"/>
    </row>
    <row r="267" spans="1:9" ht="12.75">
      <c r="A267" s="120">
        <v>323</v>
      </c>
      <c r="B267" s="203" t="s">
        <v>29</v>
      </c>
      <c r="C267" s="132">
        <f aca="true" t="shared" si="63" ref="C267:I267">SUM(C268:C276)</f>
        <v>23134</v>
      </c>
      <c r="D267" s="194">
        <f t="shared" si="63"/>
        <v>0</v>
      </c>
      <c r="E267" s="194">
        <f t="shared" si="63"/>
        <v>2332</v>
      </c>
      <c r="F267" s="194">
        <f t="shared" si="63"/>
        <v>0</v>
      </c>
      <c r="G267" s="194">
        <f t="shared" si="63"/>
        <v>20802</v>
      </c>
      <c r="H267" s="194">
        <f t="shared" si="63"/>
        <v>0</v>
      </c>
      <c r="I267" s="194">
        <f t="shared" si="63"/>
        <v>0</v>
      </c>
    </row>
    <row r="268" spans="1:9" ht="12.75">
      <c r="A268" s="183">
        <v>32319</v>
      </c>
      <c r="B268" s="205" t="s">
        <v>126</v>
      </c>
      <c r="C268" s="142">
        <f>SUM(D268:I268)</f>
        <v>530</v>
      </c>
      <c r="D268" s="123"/>
      <c r="E268" s="139"/>
      <c r="F268" s="126"/>
      <c r="G268" s="127">
        <v>530</v>
      </c>
      <c r="H268" s="127"/>
      <c r="I268" s="216"/>
    </row>
    <row r="269" spans="1:9" ht="12.75">
      <c r="A269" s="183">
        <v>32331</v>
      </c>
      <c r="B269" s="205" t="s">
        <v>171</v>
      </c>
      <c r="C269" s="142">
        <f>SUM(D269:I269)</f>
        <v>3378</v>
      </c>
      <c r="D269" s="123"/>
      <c r="E269" s="139"/>
      <c r="F269" s="126"/>
      <c r="G269" s="175">
        <v>3378</v>
      </c>
      <c r="H269" s="127"/>
      <c r="I269" s="216"/>
    </row>
    <row r="270" spans="1:9" ht="12.75">
      <c r="A270" s="183">
        <v>32352</v>
      </c>
      <c r="B270" s="205" t="s">
        <v>285</v>
      </c>
      <c r="C270" s="142">
        <f>SUM(D270:I270)</f>
        <v>670</v>
      </c>
      <c r="D270" s="197"/>
      <c r="E270" s="266"/>
      <c r="F270" s="126"/>
      <c r="G270" s="127">
        <v>670</v>
      </c>
      <c r="H270" s="127"/>
      <c r="I270" s="216"/>
    </row>
    <row r="271" spans="1:9" ht="12.75">
      <c r="A271" s="183">
        <v>32353</v>
      </c>
      <c r="B271" s="205" t="s">
        <v>227</v>
      </c>
      <c r="C271" s="142">
        <f aca="true" t="shared" si="64" ref="C271:C276">SUM(D271:I271)</f>
        <v>1700</v>
      </c>
      <c r="D271" s="197"/>
      <c r="E271" s="198"/>
      <c r="F271" s="126"/>
      <c r="G271" s="175">
        <v>1700</v>
      </c>
      <c r="H271" s="127"/>
      <c r="I271" s="216"/>
    </row>
    <row r="272" spans="1:9" ht="12.75">
      <c r="A272" s="150" t="s">
        <v>180</v>
      </c>
      <c r="B272" s="205" t="s">
        <v>181</v>
      </c>
      <c r="C272" s="142">
        <f t="shared" si="64"/>
        <v>4500</v>
      </c>
      <c r="D272" s="172"/>
      <c r="E272" s="263">
        <v>1000</v>
      </c>
      <c r="F272" s="129"/>
      <c r="G272" s="175">
        <v>3500</v>
      </c>
      <c r="H272" s="127"/>
      <c r="I272" s="216"/>
    </row>
    <row r="273" spans="1:9" ht="12.75">
      <c r="A273" s="150" t="s">
        <v>88</v>
      </c>
      <c r="B273" s="205" t="s">
        <v>132</v>
      </c>
      <c r="C273" s="142">
        <f t="shared" si="64"/>
        <v>3200</v>
      </c>
      <c r="D273" s="133"/>
      <c r="E273" s="156"/>
      <c r="F273" s="126"/>
      <c r="G273" s="175">
        <v>3200</v>
      </c>
      <c r="H273" s="177"/>
      <c r="I273" s="216"/>
    </row>
    <row r="274" spans="1:9" ht="12.75">
      <c r="A274" s="150" t="s">
        <v>89</v>
      </c>
      <c r="B274" s="205" t="s">
        <v>133</v>
      </c>
      <c r="C274" s="142">
        <f t="shared" si="64"/>
        <v>0</v>
      </c>
      <c r="D274" s="130"/>
      <c r="E274" s="137"/>
      <c r="F274" s="142"/>
      <c r="G274" s="175"/>
      <c r="H274" s="177"/>
      <c r="I274" s="216"/>
    </row>
    <row r="275" spans="1:9" ht="12.75">
      <c r="A275" s="150" t="s">
        <v>182</v>
      </c>
      <c r="B275" s="205" t="s">
        <v>228</v>
      </c>
      <c r="C275" s="142">
        <f t="shared" si="64"/>
        <v>1328</v>
      </c>
      <c r="D275" s="130"/>
      <c r="E275" s="199">
        <v>664</v>
      </c>
      <c r="F275" s="142"/>
      <c r="G275" s="127">
        <v>664</v>
      </c>
      <c r="H275" s="177"/>
      <c r="I275" s="216"/>
    </row>
    <row r="276" spans="1:9" ht="12.75">
      <c r="A276" s="150" t="s">
        <v>168</v>
      </c>
      <c r="B276" s="205" t="s">
        <v>169</v>
      </c>
      <c r="C276" s="142">
        <f t="shared" si="64"/>
        <v>7828</v>
      </c>
      <c r="D276" s="130"/>
      <c r="E276" s="199">
        <v>668</v>
      </c>
      <c r="F276" s="142"/>
      <c r="G276" s="175">
        <v>7160</v>
      </c>
      <c r="H276" s="177"/>
      <c r="I276" s="216"/>
    </row>
    <row r="277" spans="1:9" ht="12.75">
      <c r="A277" s="187">
        <v>324</v>
      </c>
      <c r="B277" s="203" t="s">
        <v>198</v>
      </c>
      <c r="C277" s="122">
        <f>SUM(C278:C278)</f>
        <v>7450</v>
      </c>
      <c r="D277" s="122">
        <f>SUM(D278)</f>
        <v>0</v>
      </c>
      <c r="E277" s="122">
        <f>SUM(E278)</f>
        <v>1650</v>
      </c>
      <c r="F277" s="212">
        <f>SUM(F278:F278)</f>
        <v>0</v>
      </c>
      <c r="G277" s="212">
        <f>SUM(G278:G278)</f>
        <v>5800</v>
      </c>
      <c r="H277" s="212">
        <f>SUM(H278:H278)</f>
        <v>0</v>
      </c>
      <c r="I277" s="212">
        <f>SUM(I278:I278)</f>
        <v>0</v>
      </c>
    </row>
    <row r="278" spans="1:9" ht="12.75">
      <c r="A278" s="150" t="s">
        <v>92</v>
      </c>
      <c r="B278" s="205" t="s">
        <v>136</v>
      </c>
      <c r="C278" s="126">
        <f>SUM(D278:I278)</f>
        <v>7450</v>
      </c>
      <c r="D278" s="130"/>
      <c r="E278" s="200">
        <v>1650</v>
      </c>
      <c r="F278" s="129"/>
      <c r="G278" s="175">
        <v>5800</v>
      </c>
      <c r="H278" s="127"/>
      <c r="I278" s="216"/>
    </row>
    <row r="279" spans="1:9" ht="12.75">
      <c r="A279" s="120">
        <v>329</v>
      </c>
      <c r="B279" s="203" t="s">
        <v>30</v>
      </c>
      <c r="C279" s="122">
        <f aca="true" t="shared" si="65" ref="C279:I279">SUM(C280:C282)</f>
        <v>810</v>
      </c>
      <c r="D279" s="122">
        <f t="shared" si="65"/>
        <v>0</v>
      </c>
      <c r="E279" s="122">
        <f t="shared" si="65"/>
        <v>0</v>
      </c>
      <c r="F279" s="122">
        <f t="shared" si="65"/>
        <v>0</v>
      </c>
      <c r="G279" s="122">
        <f t="shared" si="65"/>
        <v>810</v>
      </c>
      <c r="H279" s="122">
        <f t="shared" si="65"/>
        <v>0</v>
      </c>
      <c r="I279" s="122">
        <f t="shared" si="65"/>
        <v>0</v>
      </c>
    </row>
    <row r="280" spans="1:9" ht="12.75">
      <c r="A280" s="267" t="s">
        <v>96</v>
      </c>
      <c r="B280" s="208" t="s">
        <v>140</v>
      </c>
      <c r="C280" s="252">
        <f>SUM(D280:I280)</f>
        <v>100</v>
      </c>
      <c r="D280" s="268"/>
      <c r="E280" s="269"/>
      <c r="F280" s="161"/>
      <c r="G280" s="136">
        <v>100</v>
      </c>
      <c r="H280" s="136"/>
      <c r="I280" s="270"/>
    </row>
    <row r="281" spans="1:9" ht="12.75">
      <c r="A281" s="186" t="s">
        <v>184</v>
      </c>
      <c r="B281" s="253" t="s">
        <v>185</v>
      </c>
      <c r="C281" s="252">
        <f>SUM(D281:I281)</f>
        <v>500</v>
      </c>
      <c r="D281" s="127"/>
      <c r="E281" s="127"/>
      <c r="F281" s="127"/>
      <c r="G281" s="127">
        <v>500</v>
      </c>
      <c r="H281" s="127"/>
      <c r="I281" s="127"/>
    </row>
    <row r="282" spans="1:9" ht="12.75">
      <c r="A282" s="186" t="s">
        <v>159</v>
      </c>
      <c r="B282" s="253" t="s">
        <v>244</v>
      </c>
      <c r="C282" s="126">
        <f>SUM(D282:I282)</f>
        <v>210</v>
      </c>
      <c r="D282" s="127"/>
      <c r="E282" s="127"/>
      <c r="F282" s="127"/>
      <c r="G282" s="127">
        <v>210</v>
      </c>
      <c r="H282" s="127"/>
      <c r="I282" s="127"/>
    </row>
    <row r="283" spans="1:8" ht="12.75">
      <c r="A283" s="79"/>
      <c r="B283" s="13"/>
      <c r="C283" s="9"/>
      <c r="D283" s="9"/>
      <c r="E283" s="9"/>
      <c r="F283" s="9"/>
      <c r="G283" s="9"/>
      <c r="H283" s="9"/>
    </row>
    <row r="284" spans="1:8" ht="12.75">
      <c r="A284" s="79"/>
      <c r="B284" s="13"/>
      <c r="C284" s="9"/>
      <c r="D284" s="9"/>
      <c r="E284" s="9"/>
      <c r="F284" s="9"/>
      <c r="G284" s="9"/>
      <c r="H284" s="9"/>
    </row>
    <row r="285" spans="1:8" ht="12.75">
      <c r="A285" s="79"/>
      <c r="B285" s="13"/>
      <c r="C285" s="9"/>
      <c r="D285" s="9"/>
      <c r="E285" s="9"/>
      <c r="F285" s="9"/>
      <c r="G285" s="9"/>
      <c r="H285" s="9"/>
    </row>
    <row r="286" spans="1:8" ht="12.75">
      <c r="A286" s="79"/>
      <c r="B286" s="13"/>
      <c r="C286" s="9"/>
      <c r="D286" s="9"/>
      <c r="E286" s="9"/>
      <c r="F286" s="9"/>
      <c r="G286" s="9"/>
      <c r="H286" s="9"/>
    </row>
    <row r="287" spans="1:8" ht="12.75">
      <c r="A287" s="79"/>
      <c r="B287" s="13"/>
      <c r="C287" s="9"/>
      <c r="D287" s="9"/>
      <c r="E287" s="9"/>
      <c r="F287" s="9"/>
      <c r="G287" s="9"/>
      <c r="H287" s="9"/>
    </row>
    <row r="288" spans="1:8" ht="12.75">
      <c r="A288" s="79"/>
      <c r="B288" s="13"/>
      <c r="C288" s="9"/>
      <c r="D288" s="9"/>
      <c r="E288" s="9"/>
      <c r="F288" s="9"/>
      <c r="G288" s="9"/>
      <c r="H288" s="9"/>
    </row>
    <row r="289" spans="1:8" ht="12.75">
      <c r="A289" s="79"/>
      <c r="B289" s="13"/>
      <c r="C289" s="9"/>
      <c r="D289" s="9"/>
      <c r="E289" s="9"/>
      <c r="F289" s="9"/>
      <c r="G289" s="9"/>
      <c r="H289" s="9"/>
    </row>
    <row r="290" spans="1:8" ht="12.75">
      <c r="A290" s="79"/>
      <c r="B290" s="13"/>
      <c r="C290" s="9"/>
      <c r="D290" s="9"/>
      <c r="E290" s="9"/>
      <c r="F290" s="9"/>
      <c r="G290" s="9"/>
      <c r="H290" s="9"/>
    </row>
    <row r="291" spans="1:8" ht="12.75">
      <c r="A291" s="79"/>
      <c r="B291" s="13"/>
      <c r="C291" s="9"/>
      <c r="D291" s="9"/>
      <c r="E291" s="9"/>
      <c r="F291" s="9"/>
      <c r="G291" s="9"/>
      <c r="H291" s="9"/>
    </row>
    <row r="292" spans="1:8" ht="12.75">
      <c r="A292" s="79"/>
      <c r="B292" s="13"/>
      <c r="C292" s="9"/>
      <c r="D292" s="9"/>
      <c r="E292" s="9"/>
      <c r="F292" s="9"/>
      <c r="G292" s="9"/>
      <c r="H292" s="9"/>
    </row>
    <row r="293" spans="1:8" ht="12.75">
      <c r="A293" s="79"/>
      <c r="B293" s="13"/>
      <c r="C293" s="9"/>
      <c r="D293" s="9"/>
      <c r="E293" s="9"/>
      <c r="F293" s="9"/>
      <c r="G293" s="9"/>
      <c r="H293" s="9"/>
    </row>
    <row r="294" spans="1:8" ht="12.75">
      <c r="A294" s="79"/>
      <c r="B294" s="13"/>
      <c r="C294" s="9"/>
      <c r="D294" s="9"/>
      <c r="E294" s="9"/>
      <c r="F294" s="9"/>
      <c r="G294" s="9"/>
      <c r="H294" s="9"/>
    </row>
    <row r="295" spans="1:8" ht="12.75">
      <c r="A295" s="79"/>
      <c r="B295" s="13"/>
      <c r="C295" s="9"/>
      <c r="D295" s="9"/>
      <c r="E295" s="9"/>
      <c r="F295" s="9"/>
      <c r="G295" s="9"/>
      <c r="H295" s="9"/>
    </row>
    <row r="296" spans="1:8" ht="12.75">
      <c r="A296" s="79"/>
      <c r="B296" s="13"/>
      <c r="C296" s="9"/>
      <c r="D296" s="9"/>
      <c r="E296" s="9"/>
      <c r="F296" s="9"/>
      <c r="G296" s="9"/>
      <c r="H296" s="9"/>
    </row>
    <row r="297" spans="1:8" ht="12.75">
      <c r="A297" s="79"/>
      <c r="B297" s="13"/>
      <c r="C297" s="9"/>
      <c r="D297" s="9"/>
      <c r="E297" s="9"/>
      <c r="F297" s="9"/>
      <c r="G297" s="9"/>
      <c r="H297" s="9"/>
    </row>
    <row r="298" spans="1:8" ht="12.75">
      <c r="A298" s="79"/>
      <c r="B298" s="13"/>
      <c r="C298" s="9"/>
      <c r="D298" s="9"/>
      <c r="E298" s="9"/>
      <c r="F298" s="9"/>
      <c r="G298" s="9"/>
      <c r="H298" s="9"/>
    </row>
    <row r="299" spans="1:8" ht="12.75">
      <c r="A299" s="79"/>
      <c r="B299" s="13"/>
      <c r="C299" s="9"/>
      <c r="D299" s="9"/>
      <c r="E299" s="9"/>
      <c r="F299" s="9"/>
      <c r="G299" s="9"/>
      <c r="H299" s="9"/>
    </row>
    <row r="300" spans="1:8" ht="12.75">
      <c r="A300" s="79"/>
      <c r="B300" s="13"/>
      <c r="C300" s="9"/>
      <c r="D300" s="9"/>
      <c r="E300" s="9"/>
      <c r="F300" s="9"/>
      <c r="G300" s="9"/>
      <c r="H300" s="9"/>
    </row>
    <row r="301" spans="1:8" ht="12.75">
      <c r="A301" s="79"/>
      <c r="B301" s="13"/>
      <c r="C301" s="9"/>
      <c r="D301" s="9"/>
      <c r="E301" s="9"/>
      <c r="F301" s="9"/>
      <c r="G301" s="9"/>
      <c r="H301" s="9"/>
    </row>
    <row r="302" spans="1:8" ht="12.75">
      <c r="A302" s="79"/>
      <c r="B302" s="13"/>
      <c r="C302" s="9"/>
      <c r="D302" s="9"/>
      <c r="E302" s="9"/>
      <c r="F302" s="9"/>
      <c r="G302" s="9"/>
      <c r="H302" s="9"/>
    </row>
    <row r="303" spans="1:8" ht="12.75">
      <c r="A303" s="79"/>
      <c r="B303" s="13"/>
      <c r="C303" s="9"/>
      <c r="D303" s="9"/>
      <c r="E303" s="9"/>
      <c r="F303" s="9"/>
      <c r="G303" s="9"/>
      <c r="H303" s="9"/>
    </row>
    <row r="304" spans="1:8" ht="12.75">
      <c r="A304" s="79"/>
      <c r="B304" s="13"/>
      <c r="C304" s="9"/>
      <c r="D304" s="9"/>
      <c r="E304" s="9"/>
      <c r="F304" s="9"/>
      <c r="G304" s="9"/>
      <c r="H304" s="9"/>
    </row>
    <row r="305" spans="1:8" ht="12.75">
      <c r="A305" s="79"/>
      <c r="B305" s="13"/>
      <c r="C305" s="9"/>
      <c r="D305" s="9"/>
      <c r="E305" s="9"/>
      <c r="F305" s="9"/>
      <c r="G305" s="9"/>
      <c r="H305" s="9"/>
    </row>
    <row r="306" spans="1:8" ht="12.75">
      <c r="A306" s="79"/>
      <c r="B306" s="13"/>
      <c r="C306" s="9"/>
      <c r="D306" s="9"/>
      <c r="E306" s="9"/>
      <c r="F306" s="9"/>
      <c r="G306" s="9"/>
      <c r="H306" s="9"/>
    </row>
    <row r="307" spans="1:8" ht="12.75">
      <c r="A307" s="79"/>
      <c r="B307" s="13"/>
      <c r="C307" s="9"/>
      <c r="D307" s="9"/>
      <c r="E307" s="9"/>
      <c r="F307" s="9"/>
      <c r="G307" s="9"/>
      <c r="H307" s="9"/>
    </row>
    <row r="308" spans="1:8" ht="12.75">
      <c r="A308" s="79"/>
      <c r="B308" s="13"/>
      <c r="C308" s="9"/>
      <c r="D308" s="9"/>
      <c r="E308" s="9"/>
      <c r="F308" s="9"/>
      <c r="G308" s="9"/>
      <c r="H308" s="9"/>
    </row>
    <row r="309" spans="1:8" ht="12.75">
      <c r="A309" s="79"/>
      <c r="B309" s="13"/>
      <c r="C309" s="9"/>
      <c r="D309" s="9"/>
      <c r="E309" s="9"/>
      <c r="F309" s="9"/>
      <c r="G309" s="9"/>
      <c r="H309" s="9"/>
    </row>
    <row r="310" spans="1:8" ht="12.75">
      <c r="A310" s="79"/>
      <c r="B310" s="13"/>
      <c r="C310" s="9"/>
      <c r="D310" s="9"/>
      <c r="E310" s="9"/>
      <c r="F310" s="9"/>
      <c r="G310" s="9"/>
      <c r="H310" s="9"/>
    </row>
    <row r="311" spans="1:8" ht="12.75">
      <c r="A311" s="79"/>
      <c r="B311" s="13"/>
      <c r="C311" s="9"/>
      <c r="D311" s="9"/>
      <c r="E311" s="9"/>
      <c r="F311" s="9"/>
      <c r="G311" s="9"/>
      <c r="H311" s="9"/>
    </row>
    <row r="312" spans="1:8" ht="12.75">
      <c r="A312" s="79"/>
      <c r="B312" s="13"/>
      <c r="C312" s="9"/>
      <c r="D312" s="9"/>
      <c r="E312" s="9"/>
      <c r="F312" s="9"/>
      <c r="G312" s="9"/>
      <c r="H312" s="9"/>
    </row>
    <row r="313" spans="1:8" ht="12.75">
      <c r="A313" s="79"/>
      <c r="B313" s="13"/>
      <c r="C313" s="9"/>
      <c r="D313" s="9"/>
      <c r="E313" s="9"/>
      <c r="F313" s="9"/>
      <c r="G313" s="9"/>
      <c r="H313" s="9"/>
    </row>
    <row r="314" spans="1:8" ht="12.75">
      <c r="A314" s="79"/>
      <c r="B314" s="13"/>
      <c r="C314" s="9"/>
      <c r="D314" s="9"/>
      <c r="E314" s="9"/>
      <c r="F314" s="9"/>
      <c r="G314" s="9"/>
      <c r="H314" s="9"/>
    </row>
    <row r="315" spans="1:8" ht="12.75">
      <c r="A315" s="79"/>
      <c r="B315" s="13"/>
      <c r="C315" s="9"/>
      <c r="D315" s="9"/>
      <c r="E315" s="9"/>
      <c r="F315" s="9"/>
      <c r="G315" s="9"/>
      <c r="H315" s="9"/>
    </row>
    <row r="316" spans="1:8" ht="12.75">
      <c r="A316" s="79"/>
      <c r="B316" s="13"/>
      <c r="C316" s="9"/>
      <c r="D316" s="9"/>
      <c r="E316" s="9"/>
      <c r="F316" s="9"/>
      <c r="G316" s="9"/>
      <c r="H316" s="9"/>
    </row>
    <row r="317" spans="1:8" ht="12.75">
      <c r="A317" s="79"/>
      <c r="B317" s="13"/>
      <c r="C317" s="9"/>
      <c r="D317" s="9"/>
      <c r="E317" s="9"/>
      <c r="F317" s="9"/>
      <c r="G317" s="9"/>
      <c r="H317" s="9"/>
    </row>
    <row r="318" spans="1:8" ht="12.75">
      <c r="A318" s="79"/>
      <c r="B318" s="13"/>
      <c r="C318" s="9"/>
      <c r="D318" s="9"/>
      <c r="E318" s="9"/>
      <c r="F318" s="9"/>
      <c r="G318" s="9"/>
      <c r="H318" s="9"/>
    </row>
    <row r="319" spans="1:8" ht="12.75">
      <c r="A319" s="79"/>
      <c r="B319" s="13"/>
      <c r="C319" s="9"/>
      <c r="D319" s="9"/>
      <c r="E319" s="9"/>
      <c r="F319" s="9"/>
      <c r="G319" s="9"/>
      <c r="H319" s="9"/>
    </row>
    <row r="320" spans="1:8" ht="12.75">
      <c r="A320" s="79"/>
      <c r="B320" s="13"/>
      <c r="C320" s="9"/>
      <c r="D320" s="9"/>
      <c r="E320" s="9"/>
      <c r="F320" s="9"/>
      <c r="G320" s="9"/>
      <c r="H320" s="9"/>
    </row>
    <row r="321" spans="1:8" ht="12.75">
      <c r="A321" s="79"/>
      <c r="B321" s="13"/>
      <c r="C321" s="9"/>
      <c r="D321" s="9"/>
      <c r="E321" s="9"/>
      <c r="F321" s="9"/>
      <c r="G321" s="9"/>
      <c r="H321" s="9"/>
    </row>
    <row r="322" spans="1:8" ht="12.75">
      <c r="A322" s="79"/>
      <c r="B322" s="13"/>
      <c r="C322" s="9"/>
      <c r="D322" s="9"/>
      <c r="E322" s="9"/>
      <c r="F322" s="9"/>
      <c r="G322" s="9"/>
      <c r="H322" s="9"/>
    </row>
    <row r="323" spans="1:8" ht="12.75">
      <c r="A323" s="79"/>
      <c r="B323" s="13"/>
      <c r="C323" s="9"/>
      <c r="D323" s="9"/>
      <c r="E323" s="9"/>
      <c r="F323" s="9"/>
      <c r="G323" s="9"/>
      <c r="H323" s="9"/>
    </row>
    <row r="324" spans="1:8" ht="12.75">
      <c r="A324" s="79"/>
      <c r="B324" s="13"/>
      <c r="C324" s="9"/>
      <c r="D324" s="9"/>
      <c r="E324" s="9"/>
      <c r="F324" s="9"/>
      <c r="G324" s="9"/>
      <c r="H324" s="9"/>
    </row>
    <row r="325" spans="1:8" ht="12.75">
      <c r="A325" s="79"/>
      <c r="B325" s="13"/>
      <c r="C325" s="9"/>
      <c r="D325" s="9"/>
      <c r="E325" s="9"/>
      <c r="F325" s="9"/>
      <c r="G325" s="9"/>
      <c r="H325" s="9"/>
    </row>
    <row r="326" spans="1:8" ht="12.75">
      <c r="A326" s="79"/>
      <c r="B326" s="13"/>
      <c r="C326" s="9"/>
      <c r="D326" s="9"/>
      <c r="E326" s="9"/>
      <c r="F326" s="9"/>
      <c r="G326" s="9"/>
      <c r="H326" s="9"/>
    </row>
    <row r="327" spans="1:8" ht="12.75">
      <c r="A327" s="79"/>
      <c r="B327" s="13"/>
      <c r="C327" s="9"/>
      <c r="D327" s="9"/>
      <c r="E327" s="9"/>
      <c r="F327" s="9"/>
      <c r="G327" s="9"/>
      <c r="H327" s="9"/>
    </row>
    <row r="328" spans="1:8" ht="12.75">
      <c r="A328" s="79"/>
      <c r="B328" s="13"/>
      <c r="C328" s="9"/>
      <c r="D328" s="9"/>
      <c r="E328" s="9"/>
      <c r="F328" s="9"/>
      <c r="G328" s="9"/>
      <c r="H328" s="9"/>
    </row>
    <row r="329" spans="1:8" ht="12.75">
      <c r="A329" s="79"/>
      <c r="B329" s="13"/>
      <c r="C329" s="9"/>
      <c r="D329" s="9"/>
      <c r="E329" s="9"/>
      <c r="F329" s="9"/>
      <c r="G329" s="9"/>
      <c r="H329" s="9"/>
    </row>
    <row r="330" spans="1:8" ht="12.75">
      <c r="A330" s="79"/>
      <c r="B330" s="13"/>
      <c r="C330" s="9"/>
      <c r="D330" s="9"/>
      <c r="E330" s="9"/>
      <c r="F330" s="9"/>
      <c r="G330" s="9"/>
      <c r="H330" s="9"/>
    </row>
    <row r="331" spans="1:8" ht="12.75">
      <c r="A331" s="79"/>
      <c r="B331" s="13"/>
      <c r="C331" s="9"/>
      <c r="D331" s="9"/>
      <c r="E331" s="9"/>
      <c r="F331" s="9"/>
      <c r="G331" s="9"/>
      <c r="H331" s="9"/>
    </row>
    <row r="332" spans="1:8" ht="12.75">
      <c r="A332" s="79"/>
      <c r="B332" s="13"/>
      <c r="C332" s="9"/>
      <c r="D332" s="9"/>
      <c r="E332" s="9"/>
      <c r="F332" s="9"/>
      <c r="G332" s="9"/>
      <c r="H332" s="9"/>
    </row>
    <row r="333" spans="1:8" ht="12.75">
      <c r="A333" s="79"/>
      <c r="B333" s="13"/>
      <c r="C333" s="9"/>
      <c r="D333" s="9"/>
      <c r="E333" s="9"/>
      <c r="F333" s="9"/>
      <c r="G333" s="9"/>
      <c r="H333" s="9"/>
    </row>
    <row r="334" spans="1:8" ht="12.75">
      <c r="A334" s="79"/>
      <c r="B334" s="13"/>
      <c r="C334" s="9"/>
      <c r="D334" s="9"/>
      <c r="E334" s="9"/>
      <c r="F334" s="9"/>
      <c r="G334" s="9"/>
      <c r="H334" s="9"/>
    </row>
    <row r="335" spans="1:8" ht="12.75">
      <c r="A335" s="79"/>
      <c r="B335" s="13"/>
      <c r="C335" s="9"/>
      <c r="D335" s="9"/>
      <c r="E335" s="9"/>
      <c r="F335" s="9"/>
      <c r="G335" s="9"/>
      <c r="H335" s="9"/>
    </row>
    <row r="336" spans="1:8" ht="12.75">
      <c r="A336" s="79"/>
      <c r="B336" s="13"/>
      <c r="C336" s="9"/>
      <c r="D336" s="9"/>
      <c r="E336" s="9"/>
      <c r="F336" s="9"/>
      <c r="G336" s="9"/>
      <c r="H336" s="9"/>
    </row>
    <row r="337" spans="1:8" ht="12.75">
      <c r="A337" s="79"/>
      <c r="B337" s="13"/>
      <c r="C337" s="9"/>
      <c r="D337" s="9"/>
      <c r="E337" s="9"/>
      <c r="F337" s="9"/>
      <c r="G337" s="9"/>
      <c r="H337" s="9"/>
    </row>
    <row r="338" spans="1:8" ht="12.75">
      <c r="A338" s="79"/>
      <c r="B338" s="13"/>
      <c r="C338" s="9"/>
      <c r="D338" s="9"/>
      <c r="E338" s="9"/>
      <c r="F338" s="9"/>
      <c r="G338" s="9"/>
      <c r="H338" s="9"/>
    </row>
    <row r="339" spans="1:8" ht="12.75">
      <c r="A339" s="79"/>
      <c r="B339" s="13"/>
      <c r="C339" s="9"/>
      <c r="D339" s="9"/>
      <c r="E339" s="9"/>
      <c r="F339" s="9"/>
      <c r="G339" s="9"/>
      <c r="H339" s="9"/>
    </row>
    <row r="340" spans="1:8" ht="12.75">
      <c r="A340" s="79"/>
      <c r="B340" s="13"/>
      <c r="C340" s="9"/>
      <c r="D340" s="9"/>
      <c r="E340" s="9"/>
      <c r="F340" s="9"/>
      <c r="G340" s="9"/>
      <c r="H340" s="9"/>
    </row>
    <row r="341" spans="1:8" ht="12.75">
      <c r="A341" s="79"/>
      <c r="B341" s="13"/>
      <c r="C341" s="9"/>
      <c r="D341" s="9"/>
      <c r="E341" s="9"/>
      <c r="F341" s="9"/>
      <c r="G341" s="9"/>
      <c r="H341" s="9"/>
    </row>
    <row r="342" spans="1:8" ht="12.75">
      <c r="A342" s="79"/>
      <c r="B342" s="13"/>
      <c r="C342" s="9"/>
      <c r="D342" s="9"/>
      <c r="E342" s="9"/>
      <c r="F342" s="9"/>
      <c r="G342" s="9"/>
      <c r="H342" s="9"/>
    </row>
    <row r="343" spans="1:8" ht="12.75">
      <c r="A343" s="79"/>
      <c r="B343" s="13"/>
      <c r="C343" s="9"/>
      <c r="D343" s="9"/>
      <c r="E343" s="9"/>
      <c r="F343" s="9"/>
      <c r="G343" s="9"/>
      <c r="H343" s="9"/>
    </row>
    <row r="344" spans="1:8" ht="12.75">
      <c r="A344" s="79"/>
      <c r="B344" s="13"/>
      <c r="C344" s="9"/>
      <c r="D344" s="9"/>
      <c r="E344" s="9"/>
      <c r="F344" s="9"/>
      <c r="G344" s="9"/>
      <c r="H344" s="9"/>
    </row>
    <row r="345" spans="1:8" ht="12.75">
      <c r="A345" s="79"/>
      <c r="B345" s="13"/>
      <c r="C345" s="9"/>
      <c r="D345" s="9"/>
      <c r="E345" s="9"/>
      <c r="F345" s="9"/>
      <c r="G345" s="9"/>
      <c r="H345" s="9"/>
    </row>
    <row r="346" spans="1:8" ht="12.75">
      <c r="A346" s="79"/>
      <c r="B346" s="13"/>
      <c r="C346" s="9"/>
      <c r="D346" s="9"/>
      <c r="E346" s="9"/>
      <c r="F346" s="9"/>
      <c r="G346" s="9"/>
      <c r="H346" s="9"/>
    </row>
    <row r="347" spans="1:8" ht="12.75">
      <c r="A347" s="79"/>
      <c r="B347" s="13"/>
      <c r="C347" s="9"/>
      <c r="D347" s="9"/>
      <c r="E347" s="9"/>
      <c r="F347" s="9"/>
      <c r="G347" s="9"/>
      <c r="H347" s="9"/>
    </row>
    <row r="348" spans="1:8" ht="12.75">
      <c r="A348" s="79"/>
      <c r="B348" s="13"/>
      <c r="C348" s="9"/>
      <c r="D348" s="9"/>
      <c r="E348" s="9"/>
      <c r="F348" s="9"/>
      <c r="G348" s="9"/>
      <c r="H348" s="9"/>
    </row>
    <row r="349" spans="1:8" ht="12.75">
      <c r="A349" s="79"/>
      <c r="B349" s="13"/>
      <c r="C349" s="9"/>
      <c r="D349" s="9"/>
      <c r="E349" s="9"/>
      <c r="F349" s="9"/>
      <c r="G349" s="9"/>
      <c r="H349" s="9"/>
    </row>
    <row r="350" spans="1:8" ht="12.75">
      <c r="A350" s="79"/>
      <c r="B350" s="13"/>
      <c r="C350" s="9"/>
      <c r="D350" s="9"/>
      <c r="E350" s="9"/>
      <c r="F350" s="9"/>
      <c r="G350" s="9"/>
      <c r="H350" s="9"/>
    </row>
    <row r="351" spans="1:8" ht="12.75">
      <c r="A351" s="79"/>
      <c r="B351" s="13"/>
      <c r="C351" s="9"/>
      <c r="D351" s="9"/>
      <c r="E351" s="9"/>
      <c r="F351" s="9"/>
      <c r="G351" s="9"/>
      <c r="H351" s="9"/>
    </row>
    <row r="352" spans="1:8" ht="12.75">
      <c r="A352" s="79"/>
      <c r="B352" s="13"/>
      <c r="C352" s="9"/>
      <c r="D352" s="9"/>
      <c r="E352" s="9"/>
      <c r="F352" s="9"/>
      <c r="G352" s="9"/>
      <c r="H352" s="9"/>
    </row>
    <row r="353" spans="1:8" ht="12.75">
      <c r="A353" s="79"/>
      <c r="B353" s="13"/>
      <c r="C353" s="9"/>
      <c r="D353" s="9"/>
      <c r="E353" s="9"/>
      <c r="F353" s="9"/>
      <c r="G353" s="9"/>
      <c r="H353" s="9"/>
    </row>
    <row r="354" spans="1:8" ht="12.75">
      <c r="A354" s="79"/>
      <c r="B354" s="13"/>
      <c r="C354" s="9"/>
      <c r="D354" s="9"/>
      <c r="E354" s="9"/>
      <c r="F354" s="9"/>
      <c r="G354" s="9"/>
      <c r="H354" s="9"/>
    </row>
    <row r="355" spans="1:8" ht="12.75">
      <c r="A355" s="79"/>
      <c r="B355" s="13"/>
      <c r="C355" s="9"/>
      <c r="D355" s="9"/>
      <c r="E355" s="9"/>
      <c r="F355" s="9"/>
      <c r="G355" s="9"/>
      <c r="H355" s="9"/>
    </row>
    <row r="356" spans="1:8" ht="12.75">
      <c r="A356" s="79"/>
      <c r="B356" s="13"/>
      <c r="C356" s="9"/>
      <c r="D356" s="9"/>
      <c r="E356" s="9"/>
      <c r="F356" s="9"/>
      <c r="G356" s="9"/>
      <c r="H356" s="9"/>
    </row>
    <row r="357" spans="1:8" ht="12.75">
      <c r="A357" s="79"/>
      <c r="B357" s="13"/>
      <c r="C357" s="9"/>
      <c r="D357" s="9"/>
      <c r="E357" s="9"/>
      <c r="F357" s="9"/>
      <c r="G357" s="9"/>
      <c r="H357" s="9"/>
    </row>
    <row r="358" spans="1:8" ht="12.75">
      <c r="A358" s="79"/>
      <c r="B358" s="13"/>
      <c r="C358" s="9"/>
      <c r="D358" s="9"/>
      <c r="E358" s="9"/>
      <c r="F358" s="9"/>
      <c r="G358" s="9"/>
      <c r="H358" s="9"/>
    </row>
    <row r="359" spans="1:8" ht="12.75">
      <c r="A359" s="79"/>
      <c r="B359" s="13"/>
      <c r="C359" s="9"/>
      <c r="D359" s="9"/>
      <c r="E359" s="9"/>
      <c r="F359" s="9"/>
      <c r="G359" s="9"/>
      <c r="H359" s="9"/>
    </row>
    <row r="360" spans="1:8" ht="12.75">
      <c r="A360" s="79"/>
      <c r="B360" s="13"/>
      <c r="C360" s="9"/>
      <c r="D360" s="9"/>
      <c r="E360" s="9"/>
      <c r="F360" s="9"/>
      <c r="G360" s="9"/>
      <c r="H360" s="9"/>
    </row>
    <row r="361" spans="1:8" ht="12.75">
      <c r="A361" s="79"/>
      <c r="B361" s="13"/>
      <c r="C361" s="9"/>
      <c r="D361" s="9"/>
      <c r="E361" s="9"/>
      <c r="F361" s="9"/>
      <c r="G361" s="9"/>
      <c r="H361" s="9"/>
    </row>
    <row r="362" spans="1:8" ht="12.75">
      <c r="A362" s="79"/>
      <c r="B362" s="13"/>
      <c r="C362" s="9"/>
      <c r="D362" s="9"/>
      <c r="E362" s="9"/>
      <c r="F362" s="9"/>
      <c r="G362" s="9"/>
      <c r="H362" s="9"/>
    </row>
    <row r="363" spans="1:8" ht="12.75">
      <c r="A363" s="79"/>
      <c r="B363" s="13"/>
      <c r="C363" s="9"/>
      <c r="D363" s="9"/>
      <c r="E363" s="9"/>
      <c r="F363" s="9"/>
      <c r="G363" s="9"/>
      <c r="H363" s="9"/>
    </row>
    <row r="364" spans="1:8" ht="12.75">
      <c r="A364" s="79"/>
      <c r="B364" s="13"/>
      <c r="C364" s="9"/>
      <c r="D364" s="9"/>
      <c r="E364" s="9"/>
      <c r="F364" s="9"/>
      <c r="G364" s="9"/>
      <c r="H364" s="9"/>
    </row>
    <row r="365" spans="1:8" ht="12.75">
      <c r="A365" s="79"/>
      <c r="B365" s="13"/>
      <c r="C365" s="9"/>
      <c r="D365" s="9"/>
      <c r="E365" s="9"/>
      <c r="F365" s="9"/>
      <c r="G365" s="9"/>
      <c r="H365" s="9"/>
    </row>
    <row r="366" spans="1:8" ht="12.75">
      <c r="A366" s="79"/>
      <c r="B366" s="13"/>
      <c r="C366" s="9"/>
      <c r="D366" s="9"/>
      <c r="E366" s="9"/>
      <c r="F366" s="9"/>
      <c r="G366" s="9"/>
      <c r="H366" s="9"/>
    </row>
    <row r="367" spans="1:8" ht="12.75">
      <c r="A367" s="79"/>
      <c r="B367" s="13"/>
      <c r="C367" s="9"/>
      <c r="D367" s="9"/>
      <c r="E367" s="9"/>
      <c r="F367" s="9"/>
      <c r="G367" s="9"/>
      <c r="H367" s="9"/>
    </row>
    <row r="368" spans="1:8" ht="12.75">
      <c r="A368" s="79"/>
      <c r="B368" s="13"/>
      <c r="C368" s="9"/>
      <c r="D368" s="9"/>
      <c r="E368" s="9"/>
      <c r="F368" s="9"/>
      <c r="G368" s="9"/>
      <c r="H368" s="9"/>
    </row>
    <row r="369" spans="1:8" ht="12.75">
      <c r="A369" s="79"/>
      <c r="B369" s="13"/>
      <c r="C369" s="9"/>
      <c r="D369" s="9"/>
      <c r="E369" s="9"/>
      <c r="F369" s="9"/>
      <c r="G369" s="9"/>
      <c r="H369" s="9"/>
    </row>
    <row r="370" spans="1:8" ht="12.75">
      <c r="A370" s="79"/>
      <c r="B370" s="13"/>
      <c r="C370" s="9"/>
      <c r="D370" s="9"/>
      <c r="E370" s="9"/>
      <c r="F370" s="9"/>
      <c r="G370" s="9"/>
      <c r="H370" s="9"/>
    </row>
    <row r="371" spans="1:8" ht="12.75">
      <c r="A371" s="79"/>
      <c r="B371" s="13"/>
      <c r="C371" s="9"/>
      <c r="D371" s="9"/>
      <c r="E371" s="9"/>
      <c r="F371" s="9"/>
      <c r="G371" s="9"/>
      <c r="H371" s="9"/>
    </row>
    <row r="372" spans="1:8" ht="12.75">
      <c r="A372" s="79"/>
      <c r="B372" s="13"/>
      <c r="C372" s="9"/>
      <c r="D372" s="9"/>
      <c r="E372" s="9"/>
      <c r="F372" s="9"/>
      <c r="G372" s="9"/>
      <c r="H372" s="9"/>
    </row>
    <row r="373" spans="1:8" ht="12.75">
      <c r="A373" s="79"/>
      <c r="B373" s="13"/>
      <c r="C373" s="9"/>
      <c r="D373" s="9"/>
      <c r="E373" s="9"/>
      <c r="F373" s="9"/>
      <c r="G373" s="9"/>
      <c r="H373" s="9"/>
    </row>
    <row r="374" spans="1:8" ht="12.75">
      <c r="A374" s="79"/>
      <c r="B374" s="13"/>
      <c r="C374" s="9"/>
      <c r="D374" s="9"/>
      <c r="E374" s="9"/>
      <c r="F374" s="9"/>
      <c r="G374" s="9"/>
      <c r="H374" s="9"/>
    </row>
    <row r="375" spans="1:8" ht="12.75">
      <c r="A375" s="79"/>
      <c r="B375" s="13"/>
      <c r="C375" s="9"/>
      <c r="D375" s="9"/>
      <c r="E375" s="9"/>
      <c r="F375" s="9"/>
      <c r="G375" s="9"/>
      <c r="H375" s="9"/>
    </row>
    <row r="376" spans="1:8" ht="12.75">
      <c r="A376" s="79"/>
      <c r="B376" s="13"/>
      <c r="C376" s="9"/>
      <c r="D376" s="9"/>
      <c r="E376" s="9"/>
      <c r="F376" s="9"/>
      <c r="G376" s="9"/>
      <c r="H376" s="9"/>
    </row>
    <row r="377" spans="1:8" ht="12.75">
      <c r="A377" s="79"/>
      <c r="B377" s="13"/>
      <c r="C377" s="9"/>
      <c r="D377" s="9"/>
      <c r="E377" s="9"/>
      <c r="F377" s="9"/>
      <c r="G377" s="9"/>
      <c r="H377" s="9"/>
    </row>
    <row r="378" spans="1:8" ht="12.75">
      <c r="A378" s="79"/>
      <c r="B378" s="13"/>
      <c r="C378" s="9"/>
      <c r="D378" s="9"/>
      <c r="E378" s="9"/>
      <c r="F378" s="9"/>
      <c r="G378" s="9"/>
      <c r="H378" s="9"/>
    </row>
    <row r="379" spans="1:8" ht="12.75">
      <c r="A379" s="79"/>
      <c r="B379" s="13"/>
      <c r="C379" s="9"/>
      <c r="D379" s="9"/>
      <c r="E379" s="9"/>
      <c r="F379" s="9"/>
      <c r="G379" s="9"/>
      <c r="H379" s="9"/>
    </row>
    <row r="380" spans="1:8" ht="12.75">
      <c r="A380" s="79"/>
      <c r="B380" s="13"/>
      <c r="C380" s="9"/>
      <c r="D380" s="9"/>
      <c r="E380" s="9"/>
      <c r="F380" s="9"/>
      <c r="G380" s="9"/>
      <c r="H380" s="9"/>
    </row>
    <row r="381" spans="1:8" ht="12.75">
      <c r="A381" s="79"/>
      <c r="B381" s="13"/>
      <c r="C381" s="9"/>
      <c r="D381" s="9"/>
      <c r="E381" s="9"/>
      <c r="F381" s="9"/>
      <c r="G381" s="9"/>
      <c r="H381" s="9"/>
    </row>
    <row r="382" spans="1:8" ht="12.75">
      <c r="A382" s="79"/>
      <c r="B382" s="13"/>
      <c r="C382" s="9"/>
      <c r="D382" s="9"/>
      <c r="E382" s="9"/>
      <c r="F382" s="9"/>
      <c r="G382" s="9"/>
      <c r="H382" s="9"/>
    </row>
    <row r="383" spans="1:8" ht="12.75">
      <c r="A383" s="79"/>
      <c r="B383" s="13"/>
      <c r="C383" s="9"/>
      <c r="D383" s="9"/>
      <c r="E383" s="9"/>
      <c r="F383" s="9"/>
      <c r="G383" s="9"/>
      <c r="H383" s="9"/>
    </row>
    <row r="384" spans="1:8" ht="12.75">
      <c r="A384" s="79"/>
      <c r="B384" s="13"/>
      <c r="C384" s="9"/>
      <c r="D384" s="9"/>
      <c r="E384" s="9"/>
      <c r="F384" s="9"/>
      <c r="G384" s="9"/>
      <c r="H384" s="9"/>
    </row>
    <row r="385" spans="1:8" ht="12.75">
      <c r="A385" s="79"/>
      <c r="B385" s="13"/>
      <c r="C385" s="9"/>
      <c r="D385" s="9"/>
      <c r="E385" s="9"/>
      <c r="F385" s="9"/>
      <c r="G385" s="9"/>
      <c r="H385" s="9"/>
    </row>
    <row r="386" spans="1:8" ht="12.75">
      <c r="A386" s="79"/>
      <c r="B386" s="13"/>
      <c r="C386" s="9"/>
      <c r="D386" s="9"/>
      <c r="E386" s="9"/>
      <c r="F386" s="9"/>
      <c r="G386" s="9"/>
      <c r="H386" s="9"/>
    </row>
    <row r="387" spans="1:8" ht="12.75">
      <c r="A387" s="79"/>
      <c r="B387" s="13"/>
      <c r="C387" s="9"/>
      <c r="D387" s="9"/>
      <c r="E387" s="9"/>
      <c r="F387" s="9"/>
      <c r="G387" s="9"/>
      <c r="H387" s="9"/>
    </row>
    <row r="388" spans="1:8" ht="12.75">
      <c r="A388" s="79"/>
      <c r="B388" s="13"/>
      <c r="C388" s="9"/>
      <c r="D388" s="9"/>
      <c r="E388" s="9"/>
      <c r="F388" s="9"/>
      <c r="G388" s="9"/>
      <c r="H388" s="9"/>
    </row>
    <row r="389" spans="1:8" ht="12.75">
      <c r="A389" s="79"/>
      <c r="B389" s="13"/>
      <c r="C389" s="9"/>
      <c r="D389" s="9"/>
      <c r="E389" s="9"/>
      <c r="F389" s="9"/>
      <c r="G389" s="9"/>
      <c r="H389" s="9"/>
    </row>
    <row r="390" spans="1:8" ht="12.75">
      <c r="A390" s="79"/>
      <c r="B390" s="13"/>
      <c r="C390" s="9"/>
      <c r="D390" s="9"/>
      <c r="E390" s="9"/>
      <c r="F390" s="9"/>
      <c r="G390" s="9"/>
      <c r="H390" s="9"/>
    </row>
    <row r="391" spans="1:8" ht="12.75">
      <c r="A391" s="79"/>
      <c r="B391" s="13"/>
      <c r="C391" s="9"/>
      <c r="D391" s="9"/>
      <c r="E391" s="9"/>
      <c r="F391" s="9"/>
      <c r="G391" s="9"/>
      <c r="H391" s="9"/>
    </row>
    <row r="392" spans="1:8" ht="12.75">
      <c r="A392" s="79"/>
      <c r="B392" s="13"/>
      <c r="C392" s="9"/>
      <c r="D392" s="9"/>
      <c r="E392" s="9"/>
      <c r="F392" s="9"/>
      <c r="G392" s="9"/>
      <c r="H392" s="9"/>
    </row>
    <row r="393" spans="1:8" ht="12.75">
      <c r="A393" s="79"/>
      <c r="B393" s="13"/>
      <c r="C393" s="9"/>
      <c r="D393" s="9"/>
      <c r="E393" s="9"/>
      <c r="F393" s="9"/>
      <c r="G393" s="9"/>
      <c r="H393" s="9"/>
    </row>
    <row r="394" spans="1:8" ht="12.75">
      <c r="A394" s="79"/>
      <c r="B394" s="13"/>
      <c r="C394" s="9"/>
      <c r="D394" s="9"/>
      <c r="E394" s="9"/>
      <c r="F394" s="9"/>
      <c r="G394" s="9"/>
      <c r="H394" s="9"/>
    </row>
    <row r="395" spans="1:8" ht="12.75">
      <c r="A395" s="79"/>
      <c r="B395" s="13"/>
      <c r="C395" s="9"/>
      <c r="D395" s="9"/>
      <c r="E395" s="9"/>
      <c r="F395" s="9"/>
      <c r="G395" s="9"/>
      <c r="H395" s="9"/>
    </row>
    <row r="396" spans="1:8" ht="12.75">
      <c r="A396" s="79"/>
      <c r="B396" s="13"/>
      <c r="C396" s="9"/>
      <c r="D396" s="9"/>
      <c r="E396" s="9"/>
      <c r="F396" s="9"/>
      <c r="G396" s="9"/>
      <c r="H396" s="9"/>
    </row>
    <row r="397" spans="1:8" ht="12.75">
      <c r="A397" s="79"/>
      <c r="B397" s="13"/>
      <c r="C397" s="9"/>
      <c r="D397" s="9"/>
      <c r="E397" s="9"/>
      <c r="F397" s="9"/>
      <c r="G397" s="9"/>
      <c r="H397" s="9"/>
    </row>
    <row r="398" spans="1:8" ht="12.75">
      <c r="A398" s="79"/>
      <c r="B398" s="13"/>
      <c r="C398" s="9"/>
      <c r="D398" s="9"/>
      <c r="E398" s="9"/>
      <c r="F398" s="9"/>
      <c r="G398" s="9"/>
      <c r="H398" s="9"/>
    </row>
    <row r="399" spans="1:8" ht="12.75">
      <c r="A399" s="79"/>
      <c r="B399" s="13"/>
      <c r="C399" s="9"/>
      <c r="D399" s="9"/>
      <c r="E399" s="9"/>
      <c r="F399" s="9"/>
      <c r="G399" s="9"/>
      <c r="H399" s="9"/>
    </row>
    <row r="400" spans="1:8" ht="12.75">
      <c r="A400" s="79"/>
      <c r="B400" s="13"/>
      <c r="C400" s="9"/>
      <c r="D400" s="9"/>
      <c r="E400" s="9"/>
      <c r="F400" s="9"/>
      <c r="G400" s="9"/>
      <c r="H400" s="9"/>
    </row>
    <row r="401" spans="1:8" ht="12.75">
      <c r="A401" s="79"/>
      <c r="B401" s="13"/>
      <c r="C401" s="9"/>
      <c r="D401" s="9"/>
      <c r="E401" s="9"/>
      <c r="F401" s="9"/>
      <c r="G401" s="9"/>
      <c r="H401" s="9"/>
    </row>
    <row r="402" spans="1:8" ht="12.75">
      <c r="A402" s="79"/>
      <c r="B402" s="13"/>
      <c r="C402" s="9"/>
      <c r="D402" s="9"/>
      <c r="E402" s="9"/>
      <c r="F402" s="9"/>
      <c r="G402" s="9"/>
      <c r="H402" s="9"/>
    </row>
    <row r="403" spans="1:8" ht="12.75">
      <c r="A403" s="79"/>
      <c r="B403" s="13"/>
      <c r="C403" s="9"/>
      <c r="D403" s="9"/>
      <c r="E403" s="9"/>
      <c r="F403" s="9"/>
      <c r="G403" s="9"/>
      <c r="H403" s="9"/>
    </row>
    <row r="404" spans="1:8" ht="12.75">
      <c r="A404" s="79"/>
      <c r="B404" s="13"/>
      <c r="C404" s="9"/>
      <c r="D404" s="9"/>
      <c r="E404" s="9"/>
      <c r="F404" s="9"/>
      <c r="G404" s="9"/>
      <c r="H404" s="9"/>
    </row>
    <row r="405" spans="1:8" ht="12.75">
      <c r="A405" s="79"/>
      <c r="B405" s="13"/>
      <c r="C405" s="9"/>
      <c r="D405" s="9"/>
      <c r="E405" s="9"/>
      <c r="F405" s="9"/>
      <c r="G405" s="9"/>
      <c r="H405" s="9"/>
    </row>
    <row r="406" spans="1:8" ht="12.75">
      <c r="A406" s="79"/>
      <c r="B406" s="13"/>
      <c r="C406" s="9"/>
      <c r="D406" s="9"/>
      <c r="E406" s="9"/>
      <c r="F406" s="9"/>
      <c r="G406" s="9"/>
      <c r="H406" s="9"/>
    </row>
    <row r="407" spans="1:8" ht="12.75">
      <c r="A407" s="79"/>
      <c r="B407" s="13"/>
      <c r="C407" s="9"/>
      <c r="D407" s="9"/>
      <c r="E407" s="9"/>
      <c r="F407" s="9"/>
      <c r="G407" s="9"/>
      <c r="H407" s="9"/>
    </row>
    <row r="408" spans="1:8" ht="12.75">
      <c r="A408" s="79"/>
      <c r="B408" s="13"/>
      <c r="C408" s="9"/>
      <c r="D408" s="9"/>
      <c r="E408" s="9"/>
      <c r="F408" s="9"/>
      <c r="G408" s="9"/>
      <c r="H408" s="9"/>
    </row>
    <row r="409" spans="1:8" ht="12.75">
      <c r="A409" s="79"/>
      <c r="B409" s="13"/>
      <c r="C409" s="9"/>
      <c r="D409" s="9"/>
      <c r="E409" s="9"/>
      <c r="F409" s="9"/>
      <c r="G409" s="9"/>
      <c r="H409" s="9"/>
    </row>
    <row r="410" spans="1:8" ht="12.75">
      <c r="A410" s="79"/>
      <c r="B410" s="13"/>
      <c r="C410" s="9"/>
      <c r="D410" s="9"/>
      <c r="E410" s="9"/>
      <c r="F410" s="9"/>
      <c r="G410" s="9"/>
      <c r="H410" s="9"/>
    </row>
    <row r="411" spans="1:8" ht="12.75">
      <c r="A411" s="79"/>
      <c r="B411" s="13"/>
      <c r="C411" s="9"/>
      <c r="D411" s="9"/>
      <c r="E411" s="9"/>
      <c r="F411" s="9"/>
      <c r="G411" s="9"/>
      <c r="H411" s="9"/>
    </row>
    <row r="412" spans="1:8" ht="12.75">
      <c r="A412" s="79"/>
      <c r="B412" s="13"/>
      <c r="C412" s="9"/>
      <c r="D412" s="9"/>
      <c r="E412" s="9"/>
      <c r="F412" s="9"/>
      <c r="G412" s="9"/>
      <c r="H412" s="9"/>
    </row>
    <row r="413" spans="1:8" ht="12.75">
      <c r="A413" s="79"/>
      <c r="B413" s="13"/>
      <c r="C413" s="9"/>
      <c r="D413" s="9"/>
      <c r="E413" s="9"/>
      <c r="F413" s="9"/>
      <c r="G413" s="9"/>
      <c r="H413" s="9"/>
    </row>
    <row r="414" spans="1:8" ht="12.75">
      <c r="A414" s="79"/>
      <c r="B414" s="13"/>
      <c r="C414" s="9"/>
      <c r="D414" s="9"/>
      <c r="E414" s="9"/>
      <c r="F414" s="9"/>
      <c r="G414" s="9"/>
      <c r="H414" s="9"/>
    </row>
    <row r="415" spans="1:8" ht="12.75">
      <c r="A415" s="79"/>
      <c r="B415" s="13"/>
      <c r="C415" s="9"/>
      <c r="D415" s="9"/>
      <c r="E415" s="9"/>
      <c r="F415" s="9"/>
      <c r="G415" s="9"/>
      <c r="H415" s="9"/>
    </row>
    <row r="416" spans="1:8" ht="12.75">
      <c r="A416" s="79"/>
      <c r="B416" s="13"/>
      <c r="C416" s="9"/>
      <c r="D416" s="9"/>
      <c r="E416" s="9"/>
      <c r="F416" s="9"/>
      <c r="G416" s="9"/>
      <c r="H416" s="9"/>
    </row>
    <row r="417" spans="1:8" ht="12.75">
      <c r="A417" s="79"/>
      <c r="B417" s="13"/>
      <c r="C417" s="9"/>
      <c r="D417" s="9"/>
      <c r="E417" s="9"/>
      <c r="F417" s="9"/>
      <c r="G417" s="9"/>
      <c r="H417" s="9"/>
    </row>
    <row r="418" spans="1:8" ht="12.75">
      <c r="A418" s="79"/>
      <c r="B418" s="13"/>
      <c r="C418" s="9"/>
      <c r="D418" s="9"/>
      <c r="E418" s="9"/>
      <c r="F418" s="9"/>
      <c r="G418" s="9"/>
      <c r="H418" s="9"/>
    </row>
    <row r="419" spans="1:8" ht="12.75">
      <c r="A419" s="79"/>
      <c r="B419" s="13"/>
      <c r="C419" s="9"/>
      <c r="D419" s="9"/>
      <c r="E419" s="9"/>
      <c r="F419" s="9"/>
      <c r="G419" s="9"/>
      <c r="H419" s="9"/>
    </row>
    <row r="420" spans="1:8" ht="12.75">
      <c r="A420" s="79"/>
      <c r="B420" s="13"/>
      <c r="C420" s="9"/>
      <c r="D420" s="9"/>
      <c r="E420" s="9"/>
      <c r="F420" s="9"/>
      <c r="G420" s="9"/>
      <c r="H420" s="9"/>
    </row>
    <row r="421" spans="1:8" ht="12.75">
      <c r="A421" s="79"/>
      <c r="B421" s="13"/>
      <c r="C421" s="9"/>
      <c r="D421" s="9"/>
      <c r="E421" s="9"/>
      <c r="F421" s="9"/>
      <c r="G421" s="9"/>
      <c r="H421" s="9"/>
    </row>
    <row r="422" spans="1:8" ht="12.75">
      <c r="A422" s="79"/>
      <c r="B422" s="13"/>
      <c r="C422" s="9"/>
      <c r="D422" s="9"/>
      <c r="E422" s="9"/>
      <c r="F422" s="9"/>
      <c r="G422" s="9"/>
      <c r="H422" s="9"/>
    </row>
    <row r="423" spans="1:8" ht="12.75">
      <c r="A423" s="79"/>
      <c r="B423" s="13"/>
      <c r="C423" s="9"/>
      <c r="D423" s="9"/>
      <c r="E423" s="9"/>
      <c r="F423" s="9"/>
      <c r="G423" s="9"/>
      <c r="H423" s="9"/>
    </row>
    <row r="424" spans="1:8" ht="12.75">
      <c r="A424" s="79"/>
      <c r="B424" s="13"/>
      <c r="C424" s="9"/>
      <c r="D424" s="9"/>
      <c r="E424" s="9"/>
      <c r="F424" s="9"/>
      <c r="G424" s="9"/>
      <c r="H424" s="9"/>
    </row>
    <row r="425" spans="1:8" ht="12.75">
      <c r="A425" s="79"/>
      <c r="B425" s="13"/>
      <c r="C425" s="9"/>
      <c r="D425" s="9"/>
      <c r="E425" s="9"/>
      <c r="F425" s="9"/>
      <c r="G425" s="9"/>
      <c r="H425" s="9"/>
    </row>
    <row r="426" spans="1:8" ht="12.75">
      <c r="A426" s="79"/>
      <c r="B426" s="13"/>
      <c r="C426" s="9"/>
      <c r="D426" s="9"/>
      <c r="E426" s="9"/>
      <c r="F426" s="9"/>
      <c r="G426" s="9"/>
      <c r="H426" s="9"/>
    </row>
    <row r="427" spans="1:8" ht="12.75">
      <c r="A427" s="79"/>
      <c r="B427" s="13"/>
      <c r="C427" s="9"/>
      <c r="D427" s="9"/>
      <c r="E427" s="9"/>
      <c r="F427" s="9"/>
      <c r="G427" s="9"/>
      <c r="H427" s="9"/>
    </row>
    <row r="428" spans="1:8" ht="12.75">
      <c r="A428" s="79"/>
      <c r="B428" s="13"/>
      <c r="C428" s="9"/>
      <c r="D428" s="9"/>
      <c r="E428" s="9"/>
      <c r="F428" s="9"/>
      <c r="G428" s="9"/>
      <c r="H428" s="9"/>
    </row>
    <row r="429" spans="1:8" ht="12.75">
      <c r="A429" s="79"/>
      <c r="B429" s="13"/>
      <c r="C429" s="9"/>
      <c r="D429" s="9"/>
      <c r="E429" s="9"/>
      <c r="F429" s="9"/>
      <c r="G429" s="9"/>
      <c r="H429" s="9"/>
    </row>
    <row r="430" spans="1:8" ht="12.75">
      <c r="A430" s="79"/>
      <c r="B430" s="13"/>
      <c r="C430" s="9"/>
      <c r="D430" s="9"/>
      <c r="E430" s="9"/>
      <c r="F430" s="9"/>
      <c r="G430" s="9"/>
      <c r="H430" s="9"/>
    </row>
    <row r="431" spans="1:8" ht="12.75">
      <c r="A431" s="79"/>
      <c r="B431" s="13"/>
      <c r="C431" s="9"/>
      <c r="D431" s="9"/>
      <c r="E431" s="9"/>
      <c r="F431" s="9"/>
      <c r="G431" s="9"/>
      <c r="H431" s="9"/>
    </row>
    <row r="432" spans="1:8" ht="12.75">
      <c r="A432" s="79"/>
      <c r="B432" s="13"/>
      <c r="C432" s="9"/>
      <c r="D432" s="9"/>
      <c r="E432" s="9"/>
      <c r="F432" s="9"/>
      <c r="G432" s="9"/>
      <c r="H432" s="9"/>
    </row>
    <row r="433" spans="1:8" ht="12.75">
      <c r="A433" s="79"/>
      <c r="B433" s="13"/>
      <c r="C433" s="9"/>
      <c r="D433" s="9"/>
      <c r="E433" s="9"/>
      <c r="F433" s="9"/>
      <c r="G433" s="9"/>
      <c r="H433" s="9"/>
    </row>
    <row r="434" spans="1:8" ht="12.75">
      <c r="A434" s="79"/>
      <c r="B434" s="13"/>
      <c r="C434" s="9"/>
      <c r="D434" s="9"/>
      <c r="E434" s="9"/>
      <c r="F434" s="9"/>
      <c r="G434" s="9"/>
      <c r="H434" s="9"/>
    </row>
    <row r="435" spans="1:8" ht="12.75">
      <c r="A435" s="79"/>
      <c r="B435" s="13"/>
      <c r="C435" s="9"/>
      <c r="D435" s="9"/>
      <c r="E435" s="9"/>
      <c r="F435" s="9"/>
      <c r="G435" s="9"/>
      <c r="H435" s="9"/>
    </row>
    <row r="436" spans="1:8" ht="12.75">
      <c r="A436" s="79"/>
      <c r="B436" s="13"/>
      <c r="C436" s="9"/>
      <c r="D436" s="9"/>
      <c r="E436" s="9"/>
      <c r="F436" s="9"/>
      <c r="G436" s="9"/>
      <c r="H436" s="9"/>
    </row>
    <row r="437" spans="1:8" ht="12.75">
      <c r="A437" s="79"/>
      <c r="B437" s="13"/>
      <c r="C437" s="9"/>
      <c r="D437" s="9"/>
      <c r="E437" s="9"/>
      <c r="F437" s="9"/>
      <c r="G437" s="9"/>
      <c r="H437" s="9"/>
    </row>
    <row r="438" spans="1:8" ht="12.75">
      <c r="A438" s="79"/>
      <c r="B438" s="13"/>
      <c r="C438" s="9"/>
      <c r="D438" s="9"/>
      <c r="E438" s="9"/>
      <c r="F438" s="9"/>
      <c r="G438" s="9"/>
      <c r="H438" s="9"/>
    </row>
    <row r="439" spans="1:8" ht="12.75">
      <c r="A439" s="79"/>
      <c r="B439" s="13"/>
      <c r="C439" s="9"/>
      <c r="D439" s="9"/>
      <c r="E439" s="9"/>
      <c r="F439" s="9"/>
      <c r="G439" s="9"/>
      <c r="H439" s="9"/>
    </row>
    <row r="440" spans="1:8" ht="12.75">
      <c r="A440" s="79"/>
      <c r="B440" s="13"/>
      <c r="C440" s="9"/>
      <c r="D440" s="9"/>
      <c r="E440" s="9"/>
      <c r="F440" s="9"/>
      <c r="G440" s="9"/>
      <c r="H440" s="9"/>
    </row>
    <row r="441" spans="1:8" ht="12.75">
      <c r="A441" s="79"/>
      <c r="B441" s="13"/>
      <c r="C441" s="9"/>
      <c r="D441" s="9"/>
      <c r="E441" s="9"/>
      <c r="F441" s="9"/>
      <c r="G441" s="9"/>
      <c r="H441" s="9"/>
    </row>
    <row r="442" spans="1:8" ht="12.75">
      <c r="A442" s="79"/>
      <c r="B442" s="13"/>
      <c r="C442" s="9"/>
      <c r="D442" s="9"/>
      <c r="E442" s="9"/>
      <c r="F442" s="9"/>
      <c r="G442" s="9"/>
      <c r="H442" s="9"/>
    </row>
    <row r="443" spans="1:8" ht="12.75">
      <c r="A443" s="79"/>
      <c r="B443" s="13"/>
      <c r="C443" s="9"/>
      <c r="D443" s="9"/>
      <c r="E443" s="9"/>
      <c r="F443" s="9"/>
      <c r="G443" s="9"/>
      <c r="H443" s="9"/>
    </row>
    <row r="444" spans="1:8" ht="12.75">
      <c r="A444" s="79"/>
      <c r="B444" s="13"/>
      <c r="C444" s="9"/>
      <c r="D444" s="9"/>
      <c r="E444" s="9"/>
      <c r="F444" s="9"/>
      <c r="G444" s="9"/>
      <c r="H444" s="9"/>
    </row>
    <row r="445" spans="1:8" ht="12.75">
      <c r="A445" s="79"/>
      <c r="B445" s="13"/>
      <c r="C445" s="9"/>
      <c r="D445" s="9"/>
      <c r="E445" s="9"/>
      <c r="F445" s="9"/>
      <c r="G445" s="9"/>
      <c r="H445" s="9"/>
    </row>
    <row r="446" spans="1:8" ht="12.75">
      <c r="A446" s="79"/>
      <c r="B446" s="13"/>
      <c r="C446" s="9"/>
      <c r="D446" s="9"/>
      <c r="E446" s="9"/>
      <c r="F446" s="9"/>
      <c r="G446" s="9"/>
      <c r="H446" s="9"/>
    </row>
    <row r="447" spans="1:8" ht="12.75">
      <c r="A447" s="79"/>
      <c r="B447" s="13"/>
      <c r="C447" s="9"/>
      <c r="D447" s="9"/>
      <c r="E447" s="9"/>
      <c r="F447" s="9"/>
      <c r="G447" s="9"/>
      <c r="H447" s="9"/>
    </row>
    <row r="448" spans="1:8" ht="12.75">
      <c r="A448" s="79"/>
      <c r="B448" s="13"/>
      <c r="C448" s="9"/>
      <c r="D448" s="9"/>
      <c r="E448" s="9"/>
      <c r="F448" s="9"/>
      <c r="G448" s="9"/>
      <c r="H448" s="9"/>
    </row>
    <row r="449" spans="1:8" ht="12.75">
      <c r="A449" s="79"/>
      <c r="B449" s="13"/>
      <c r="C449" s="9"/>
      <c r="D449" s="9"/>
      <c r="E449" s="9"/>
      <c r="F449" s="9"/>
      <c r="G449" s="9"/>
      <c r="H449" s="9"/>
    </row>
    <row r="450" spans="1:8" ht="12.75">
      <c r="A450" s="79"/>
      <c r="B450" s="13"/>
      <c r="C450" s="9"/>
      <c r="D450" s="9"/>
      <c r="E450" s="9"/>
      <c r="F450" s="9"/>
      <c r="G450" s="9"/>
      <c r="H450" s="9"/>
    </row>
    <row r="451" spans="1:8" ht="12.75">
      <c r="A451" s="79"/>
      <c r="B451" s="13"/>
      <c r="C451" s="9"/>
      <c r="D451" s="9"/>
      <c r="E451" s="9"/>
      <c r="F451" s="9"/>
      <c r="G451" s="9"/>
      <c r="H451" s="9"/>
    </row>
    <row r="452" spans="1:8" ht="12.75">
      <c r="A452" s="79"/>
      <c r="B452" s="13"/>
      <c r="C452" s="9"/>
      <c r="D452" s="9"/>
      <c r="E452" s="9"/>
      <c r="F452" s="9"/>
      <c r="G452" s="9"/>
      <c r="H452" s="9"/>
    </row>
    <row r="453" spans="1:8" ht="12.75">
      <c r="A453" s="79"/>
      <c r="B453" s="13"/>
      <c r="C453" s="9"/>
      <c r="D453" s="9"/>
      <c r="E453" s="9"/>
      <c r="F453" s="9"/>
      <c r="G453" s="9"/>
      <c r="H453" s="9"/>
    </row>
    <row r="454" spans="1:8" ht="12.75">
      <c r="A454" s="79"/>
      <c r="B454" s="13"/>
      <c r="C454" s="9"/>
      <c r="D454" s="9"/>
      <c r="E454" s="9"/>
      <c r="F454" s="9"/>
      <c r="G454" s="9"/>
      <c r="H454" s="9"/>
    </row>
    <row r="455" spans="1:8" ht="12.75">
      <c r="A455" s="79"/>
      <c r="B455" s="13"/>
      <c r="C455" s="9"/>
      <c r="D455" s="9"/>
      <c r="E455" s="9"/>
      <c r="F455" s="9"/>
      <c r="G455" s="9"/>
      <c r="H455" s="9"/>
    </row>
    <row r="456" spans="1:8" ht="12.75">
      <c r="A456" s="79"/>
      <c r="B456" s="13"/>
      <c r="C456" s="9"/>
      <c r="D456" s="9"/>
      <c r="E456" s="9"/>
      <c r="F456" s="9"/>
      <c r="G456" s="9"/>
      <c r="H456" s="9"/>
    </row>
    <row r="457" spans="1:8" ht="12.75">
      <c r="A457" s="79"/>
      <c r="B457" s="13"/>
      <c r="C457" s="9"/>
      <c r="D457" s="9"/>
      <c r="E457" s="9"/>
      <c r="F457" s="9"/>
      <c r="G457" s="9"/>
      <c r="H457" s="9"/>
    </row>
    <row r="458" spans="1:8" ht="12.75">
      <c r="A458" s="79"/>
      <c r="B458" s="13"/>
      <c r="C458" s="9"/>
      <c r="D458" s="9"/>
      <c r="E458" s="9"/>
      <c r="F458" s="9"/>
      <c r="G458" s="9"/>
      <c r="H458" s="9"/>
    </row>
    <row r="459" spans="1:8" ht="12.75">
      <c r="A459" s="79"/>
      <c r="B459" s="13"/>
      <c r="C459" s="9"/>
      <c r="D459" s="9"/>
      <c r="E459" s="9"/>
      <c r="F459" s="9"/>
      <c r="G459" s="9"/>
      <c r="H459" s="9"/>
    </row>
    <row r="460" spans="1:8" ht="12.75">
      <c r="A460" s="79"/>
      <c r="B460" s="13"/>
      <c r="C460" s="9"/>
      <c r="D460" s="9"/>
      <c r="E460" s="9"/>
      <c r="F460" s="9"/>
      <c r="G460" s="9"/>
      <c r="H460" s="9"/>
    </row>
    <row r="461" spans="1:8" ht="12.75">
      <c r="A461" s="79"/>
      <c r="B461" s="13"/>
      <c r="C461" s="9"/>
      <c r="D461" s="9"/>
      <c r="E461" s="9"/>
      <c r="F461" s="9"/>
      <c r="G461" s="9"/>
      <c r="H461" s="9"/>
    </row>
    <row r="462" spans="1:8" ht="12.75">
      <c r="A462" s="79"/>
      <c r="B462" s="13"/>
      <c r="C462" s="9"/>
      <c r="D462" s="9"/>
      <c r="E462" s="9"/>
      <c r="F462" s="9"/>
      <c r="G462" s="9"/>
      <c r="H462" s="9"/>
    </row>
    <row r="463" spans="1:8" ht="12.75">
      <c r="A463" s="79"/>
      <c r="B463" s="13"/>
      <c r="C463" s="9"/>
      <c r="D463" s="9"/>
      <c r="E463" s="9"/>
      <c r="F463" s="9"/>
      <c r="G463" s="9"/>
      <c r="H463" s="9"/>
    </row>
    <row r="464" spans="1:8" ht="12.75">
      <c r="A464" s="79"/>
      <c r="B464" s="13"/>
      <c r="C464" s="9"/>
      <c r="D464" s="9"/>
      <c r="E464" s="9"/>
      <c r="F464" s="9"/>
      <c r="G464" s="9"/>
      <c r="H464" s="9"/>
    </row>
    <row r="465" spans="1:8" ht="12.75">
      <c r="A465" s="79"/>
      <c r="B465" s="13"/>
      <c r="C465" s="9"/>
      <c r="D465" s="9"/>
      <c r="E465" s="9"/>
      <c r="F465" s="9"/>
      <c r="G465" s="9"/>
      <c r="H465" s="9"/>
    </row>
    <row r="466" spans="1:8" ht="12.75">
      <c r="A466" s="79"/>
      <c r="B466" s="13"/>
      <c r="C466" s="9"/>
      <c r="D466" s="9"/>
      <c r="E466" s="9"/>
      <c r="F466" s="9"/>
      <c r="G466" s="9"/>
      <c r="H466" s="9"/>
    </row>
    <row r="467" spans="1:8" ht="12.75">
      <c r="A467" s="79"/>
      <c r="B467" s="13"/>
      <c r="C467" s="9"/>
      <c r="D467" s="9"/>
      <c r="E467" s="9"/>
      <c r="F467" s="9"/>
      <c r="G467" s="9"/>
      <c r="H467" s="9"/>
    </row>
    <row r="468" spans="1:8" ht="12.75">
      <c r="A468" s="79"/>
      <c r="B468" s="13"/>
      <c r="C468" s="9"/>
      <c r="D468" s="9"/>
      <c r="E468" s="9"/>
      <c r="F468" s="9"/>
      <c r="G468" s="9"/>
      <c r="H468" s="9"/>
    </row>
    <row r="469" spans="1:8" ht="12.75">
      <c r="A469" s="79"/>
      <c r="B469" s="13"/>
      <c r="C469" s="9"/>
      <c r="D469" s="9"/>
      <c r="E469" s="9"/>
      <c r="F469" s="9"/>
      <c r="G469" s="9"/>
      <c r="H469" s="9"/>
    </row>
    <row r="470" spans="1:8" ht="12.75">
      <c r="A470" s="79"/>
      <c r="B470" s="13"/>
      <c r="C470" s="9"/>
      <c r="D470" s="9"/>
      <c r="E470" s="9"/>
      <c r="F470" s="9"/>
      <c r="G470" s="9"/>
      <c r="H470" s="9"/>
    </row>
    <row r="471" spans="1:8" ht="12.75">
      <c r="A471" s="79"/>
      <c r="B471" s="13"/>
      <c r="C471" s="9"/>
      <c r="D471" s="9"/>
      <c r="E471" s="9"/>
      <c r="F471" s="9"/>
      <c r="G471" s="9"/>
      <c r="H471" s="9"/>
    </row>
    <row r="472" spans="1:8" ht="12.75">
      <c r="A472" s="79"/>
      <c r="B472" s="13"/>
      <c r="C472" s="9"/>
      <c r="D472" s="9"/>
      <c r="E472" s="9"/>
      <c r="F472" s="9"/>
      <c r="G472" s="9"/>
      <c r="H472" s="9"/>
    </row>
    <row r="473" spans="1:8" ht="12.75">
      <c r="A473" s="79"/>
      <c r="B473" s="13"/>
      <c r="C473" s="9"/>
      <c r="D473" s="9"/>
      <c r="E473" s="9"/>
      <c r="F473" s="9"/>
      <c r="G473" s="9"/>
      <c r="H473" s="9"/>
    </row>
    <row r="474" spans="1:8" ht="12.75">
      <c r="A474" s="79"/>
      <c r="B474" s="13"/>
      <c r="C474" s="9"/>
      <c r="D474" s="9"/>
      <c r="E474" s="9"/>
      <c r="F474" s="9"/>
      <c r="G474" s="9"/>
      <c r="H474" s="9"/>
    </row>
    <row r="475" spans="1:6" ht="12.75">
      <c r="A475" s="79"/>
      <c r="B475" s="13"/>
      <c r="C475" s="9"/>
      <c r="D475" s="9"/>
      <c r="E475" s="9"/>
      <c r="F475" s="9"/>
    </row>
    <row r="476" spans="1:6" ht="12.75">
      <c r="A476" s="79"/>
      <c r="B476" s="13"/>
      <c r="C476" s="9"/>
      <c r="D476" s="9"/>
      <c r="E476" s="9"/>
      <c r="F476" s="9"/>
    </row>
    <row r="477" spans="1:6" ht="12.75">
      <c r="A477" s="79"/>
      <c r="B477" s="13"/>
      <c r="C477" s="9"/>
      <c r="D477" s="9"/>
      <c r="E477" s="9"/>
      <c r="F477" s="9"/>
    </row>
    <row r="478" spans="1:6" ht="12.75">
      <c r="A478" s="79"/>
      <c r="B478" s="13"/>
      <c r="C478" s="9"/>
      <c r="D478" s="9"/>
      <c r="E478" s="9"/>
      <c r="F478" s="9"/>
    </row>
    <row r="479" spans="1:6" ht="12.75">
      <c r="A479" s="79"/>
      <c r="B479" s="13"/>
      <c r="C479" s="9"/>
      <c r="D479" s="9"/>
      <c r="E479" s="9"/>
      <c r="F479" s="9"/>
    </row>
    <row r="480" spans="1:6" ht="12.75">
      <c r="A480" s="79"/>
      <c r="B480" s="13"/>
      <c r="C480" s="9"/>
      <c r="D480" s="9"/>
      <c r="E480" s="9"/>
      <c r="F480" s="9"/>
    </row>
    <row r="481" spans="1:6" ht="12.75">
      <c r="A481" s="79"/>
      <c r="B481" s="13"/>
      <c r="C481" s="9"/>
      <c r="D481" s="9"/>
      <c r="E481" s="9"/>
      <c r="F481" s="9"/>
    </row>
    <row r="482" spans="1:6" ht="12.75">
      <c r="A482" s="79"/>
      <c r="B482" s="13"/>
      <c r="C482" s="9"/>
      <c r="D482" s="9"/>
      <c r="E482" s="9"/>
      <c r="F482" s="9"/>
    </row>
    <row r="483" spans="1:6" ht="12.75">
      <c r="A483" s="79"/>
      <c r="B483" s="13"/>
      <c r="C483" s="9"/>
      <c r="D483" s="9"/>
      <c r="E483" s="9"/>
      <c r="F483" s="9"/>
    </row>
    <row r="484" spans="1:6" ht="12.75">
      <c r="A484" s="79"/>
      <c r="B484" s="13"/>
      <c r="C484" s="9"/>
      <c r="D484" s="9"/>
      <c r="E484" s="9"/>
      <c r="F484" s="9"/>
    </row>
    <row r="485" spans="1:6" ht="12.75">
      <c r="A485" s="79"/>
      <c r="B485" s="13"/>
      <c r="C485" s="9"/>
      <c r="D485" s="9"/>
      <c r="E485" s="9"/>
      <c r="F485" s="9"/>
    </row>
    <row r="486" spans="1:6" ht="12.75">
      <c r="A486" s="79"/>
      <c r="B486" s="13"/>
      <c r="C486" s="9"/>
      <c r="D486" s="9"/>
      <c r="E486" s="9"/>
      <c r="F486" s="9"/>
    </row>
    <row r="487" spans="1:6" ht="12.75">
      <c r="A487" s="79"/>
      <c r="B487" s="13"/>
      <c r="C487" s="9"/>
      <c r="D487" s="9"/>
      <c r="E487" s="9"/>
      <c r="F487" s="9"/>
    </row>
    <row r="488" spans="1:6" ht="12.75">
      <c r="A488" s="79"/>
      <c r="B488" s="13"/>
      <c r="C488" s="9"/>
      <c r="D488" s="9"/>
      <c r="E488" s="9"/>
      <c r="F488" s="9"/>
    </row>
    <row r="489" spans="1:6" ht="12.75">
      <c r="A489" s="79"/>
      <c r="B489" s="13"/>
      <c r="C489" s="9"/>
      <c r="D489" s="9"/>
      <c r="E489" s="9"/>
      <c r="F489" s="9"/>
    </row>
    <row r="490" spans="1:6" ht="12.75">
      <c r="A490" s="79"/>
      <c r="B490" s="13"/>
      <c r="C490" s="9"/>
      <c r="D490" s="9"/>
      <c r="E490" s="9"/>
      <c r="F490" s="9"/>
    </row>
    <row r="491" spans="1:6" ht="12.75">
      <c r="A491" s="79"/>
      <c r="B491" s="13"/>
      <c r="C491" s="9"/>
      <c r="D491" s="9"/>
      <c r="E491" s="9"/>
      <c r="F491" s="9"/>
    </row>
    <row r="492" spans="1:6" ht="12.75">
      <c r="A492" s="79"/>
      <c r="B492" s="13"/>
      <c r="C492" s="9"/>
      <c r="D492" s="9"/>
      <c r="E492" s="9"/>
      <c r="F492" s="9"/>
    </row>
    <row r="493" spans="1:6" ht="12.75">
      <c r="A493" s="79"/>
      <c r="B493" s="13"/>
      <c r="C493" s="9"/>
      <c r="D493" s="9"/>
      <c r="E493" s="9"/>
      <c r="F493" s="9"/>
    </row>
    <row r="494" spans="1:6" ht="12.75">
      <c r="A494" s="79"/>
      <c r="B494" s="13"/>
      <c r="C494" s="9"/>
      <c r="D494" s="9"/>
      <c r="E494" s="9"/>
      <c r="F494" s="9"/>
    </row>
    <row r="495" spans="1:6" ht="12.75">
      <c r="A495" s="79"/>
      <c r="B495" s="13"/>
      <c r="C495" s="9"/>
      <c r="D495" s="9"/>
      <c r="E495" s="9"/>
      <c r="F495" s="9"/>
    </row>
    <row r="496" spans="1:6" ht="12.75">
      <c r="A496" s="79"/>
      <c r="B496" s="13"/>
      <c r="C496" s="9"/>
      <c r="D496" s="9"/>
      <c r="E496" s="9"/>
      <c r="F496" s="9"/>
    </row>
    <row r="497" spans="1:6" ht="12.75">
      <c r="A497" s="79"/>
      <c r="B497" s="13"/>
      <c r="C497" s="9"/>
      <c r="D497" s="9"/>
      <c r="E497" s="9"/>
      <c r="F497" s="9"/>
    </row>
    <row r="498" spans="1:6" ht="12.75">
      <c r="A498" s="79"/>
      <c r="B498" s="13"/>
      <c r="C498" s="9"/>
      <c r="D498" s="9"/>
      <c r="E498" s="9"/>
      <c r="F498" s="9"/>
    </row>
    <row r="499" spans="1:6" ht="12.75">
      <c r="A499" s="79"/>
      <c r="B499" s="13"/>
      <c r="C499" s="9"/>
      <c r="D499" s="9"/>
      <c r="E499" s="9"/>
      <c r="F499" s="9"/>
    </row>
    <row r="500" spans="1:6" ht="12.75">
      <c r="A500" s="79"/>
      <c r="B500" s="13"/>
      <c r="C500" s="9"/>
      <c r="D500" s="9"/>
      <c r="E500" s="9"/>
      <c r="F500" s="9"/>
    </row>
    <row r="501" spans="1:6" ht="12.75">
      <c r="A501" s="79"/>
      <c r="B501" s="13"/>
      <c r="C501" s="9"/>
      <c r="D501" s="9"/>
      <c r="E501" s="9"/>
      <c r="F501" s="9"/>
    </row>
    <row r="502" spans="1:6" ht="12.75">
      <c r="A502" s="79"/>
      <c r="B502" s="13"/>
      <c r="C502" s="9"/>
      <c r="D502" s="9"/>
      <c r="E502" s="9"/>
      <c r="F502" s="9"/>
    </row>
    <row r="503" spans="1:6" ht="12.75">
      <c r="A503" s="79"/>
      <c r="B503" s="13"/>
      <c r="C503" s="9"/>
      <c r="D503" s="9"/>
      <c r="E503" s="9"/>
      <c r="F503" s="9"/>
    </row>
    <row r="504" spans="1:6" ht="12.75">
      <c r="A504" s="79"/>
      <c r="B504" s="13"/>
      <c r="C504" s="9"/>
      <c r="D504" s="9"/>
      <c r="E504" s="9"/>
      <c r="F504" s="9"/>
    </row>
    <row r="505" spans="1:6" ht="12.75">
      <c r="A505" s="79"/>
      <c r="B505" s="13"/>
      <c r="C505" s="9"/>
      <c r="D505" s="9"/>
      <c r="E505" s="9"/>
      <c r="F505" s="9"/>
    </row>
    <row r="506" spans="1:6" ht="12.75">
      <c r="A506" s="79"/>
      <c r="B506" s="13"/>
      <c r="C506" s="9"/>
      <c r="D506" s="9"/>
      <c r="E506" s="9"/>
      <c r="F506" s="9"/>
    </row>
    <row r="507" spans="1:6" ht="12.75">
      <c r="A507" s="79"/>
      <c r="B507" s="13"/>
      <c r="C507" s="9"/>
      <c r="D507" s="9"/>
      <c r="E507" s="9"/>
      <c r="F507" s="9"/>
    </row>
    <row r="508" spans="1:6" ht="12.75">
      <c r="A508" s="79"/>
      <c r="B508" s="13"/>
      <c r="C508" s="9"/>
      <c r="D508" s="9"/>
      <c r="E508" s="9"/>
      <c r="F508" s="9"/>
    </row>
    <row r="509" spans="1:6" ht="12.75">
      <c r="A509" s="79"/>
      <c r="B509" s="13"/>
      <c r="C509" s="9"/>
      <c r="D509" s="9"/>
      <c r="E509" s="9"/>
      <c r="F509" s="9"/>
    </row>
    <row r="510" spans="1:6" ht="12.75">
      <c r="A510" s="79"/>
      <c r="B510" s="13"/>
      <c r="C510" s="9"/>
      <c r="D510" s="9"/>
      <c r="E510" s="9"/>
      <c r="F510" s="9"/>
    </row>
    <row r="511" spans="1:6" ht="12.75">
      <c r="A511" s="79"/>
      <c r="B511" s="13"/>
      <c r="C511" s="9"/>
      <c r="D511" s="9"/>
      <c r="E511" s="9"/>
      <c r="F511" s="9"/>
    </row>
    <row r="512" spans="1:6" ht="12.75">
      <c r="A512" s="79"/>
      <c r="B512" s="13"/>
      <c r="C512" s="9"/>
      <c r="D512" s="9"/>
      <c r="E512" s="9"/>
      <c r="F512" s="9"/>
    </row>
  </sheetData>
  <sheetProtection/>
  <mergeCells count="1">
    <mergeCell ref="A1:G1"/>
  </mergeCells>
  <printOptions horizontalCentered="1"/>
  <pageMargins left="0.6299212598425197" right="0.2362204724409449" top="0.7480314960629921" bottom="0.7480314960629921" header="0.31496062992125984" footer="0.31496062992125984"/>
  <pageSetup firstPageNumber="3" useFirstPageNumber="1"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mirak</cp:lastModifiedBy>
  <cp:lastPrinted>2023-06-16T08:21:52Z</cp:lastPrinted>
  <dcterms:created xsi:type="dcterms:W3CDTF">2013-09-11T11:00:21Z</dcterms:created>
  <dcterms:modified xsi:type="dcterms:W3CDTF">2023-12-11T12:46:39Z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